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รายรับ (2)" sheetId="10" r:id="rId10"/>
    <sheet name="คงเหลือ" sheetId="11" r:id="rId11"/>
  </sheets>
  <definedNames>
    <definedName name="_xlnm.Print_Area" localSheetId="0">'งบทดลอง'!$A$1:$D$56</definedName>
    <definedName name="_xlnm.Print_Area" localSheetId="1">'ลูกหนี้เงินกู้'!$A$1:$E$32</definedName>
  </definedNames>
  <calcPr fullCalcOnLoad="1"/>
</workbook>
</file>

<file path=xl/sharedStrings.xml><?xml version="1.0" encoding="utf-8"?>
<sst xmlns="http://schemas.openxmlformats.org/spreadsheetml/2006/main" count="960" uniqueCount="531">
  <si>
    <t>เงินเดือน</t>
  </si>
  <si>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</si>
  <si>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</si>
  <si>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</si>
  <si>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</si>
  <si>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</si>
  <si>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</si>
  <si>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</si>
  <si>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</si>
  <si>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</si>
  <si>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</si>
  <si>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</si>
  <si>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</si>
  <si>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</si>
  <si>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</si>
  <si>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</si>
  <si>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</si>
  <si>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</si>
  <si>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</si>
  <si>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</si>
  <si>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เงินค่าใช้จ่าย 5%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</si>
  <si>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</si>
  <si>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</si>
  <si>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</si>
  <si>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</si>
  <si>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</si>
  <si>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</si>
  <si>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</si>
  <si>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</si>
  <si>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</si>
  <si>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</si>
  <si>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</si>
  <si>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</si>
  <si>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</si>
  <si>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</si>
  <si>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</si>
  <si>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</si>
  <si>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</si>
  <si>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</si>
  <si>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</si>
  <si>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</si>
  <si>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</si>
  <si>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</si>
  <si>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</si>
  <si>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</si>
  <si>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</si>
  <si>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</si>
  <si>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</si>
  <si>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</si>
  <si>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</si>
  <si>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</si>
  <si>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</si>
  <si>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</si>
  <si>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หมวดเงินอุดหนุน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</si>
  <si>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</si>
  <si>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</si>
  <si>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</si>
  <si>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</si>
  <si>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</si>
  <si>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</si>
  <si>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</si>
  <si>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</si>
  <si>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</si>
  <si>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</si>
  <si>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</si>
  <si>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</si>
  <si>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</si>
  <si>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จ่ายเงินตามงบประมาณ</t>
  </si>
  <si>
    <t xml:space="preserve">           จ่ายเงินรับฝาก</t>
  </si>
  <si>
    <t xml:space="preserve">           จ่ายเงินลูกหนี้เงินยืมเงินงบประมาณ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</si>
  <si>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</si>
  <si>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</si>
  <si>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</si>
  <si>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</si>
  <si>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</si>
  <si>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</si>
  <si>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</si>
  <si>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</si>
  <si>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</si>
  <si>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</si>
  <si>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</si>
  <si>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</si>
  <si>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</si>
  <si>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</si>
  <si>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เงินฝากธนาคาร กรุงไทย จำกัด (มหาชน) เลขที่ 344-0-48430-0</t>
  </si>
  <si>
    <t>เงินฝาก ธกส.สาขาโชคชัย (ประจำ) เลขที่ 30-721-4-12488-3</t>
  </si>
  <si>
    <t>เงินทุนโครงการเศรษฐกิจชุมชน</t>
  </si>
  <si>
    <t>เงินเดือนนายก</t>
  </si>
  <si>
    <t>เงินค่าตอบแทนประจำตำแหน่งนายก</t>
  </si>
  <si>
    <t>เงินค่าตอบแทนพิเศษนายก</t>
  </si>
  <si>
    <t>บัญชีรายรับ</t>
  </si>
  <si>
    <t>ปีงบประมาณ  2556</t>
  </si>
  <si>
    <t>หมวดรายได้จากทุน</t>
  </si>
  <si>
    <t>2. ค่าธรรมเนียมปิดแผ่นป้ายประกาศ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</si>
  <si>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</si>
  <si>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</si>
  <si>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</si>
  <si>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</si>
  <si>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</si>
  <si>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</si>
  <si>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</si>
  <si>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</si>
  <si>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</si>
  <si>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</si>
  <si>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</si>
  <si>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รายได้ที่รัฐบาลอุดหนุนให้โดยระบุวัตถุประสงค์</t>
  </si>
  <si>
    <t>1. เบี้ยยังชีพคนชรา</t>
  </si>
  <si>
    <t>2. เบี้ยยังชีพคนพิการ</t>
  </si>
  <si>
    <t>3. อุดหนุนศูนย์พัฒนาเด็กเล็ก อบต.</t>
  </si>
  <si>
    <t>4. อุดหนุนสำหรับพื้นฟูผู้ติดยาเสพติด</t>
  </si>
  <si>
    <t>ค่าวัสดุงานบ้านงานครัว-อาหารกลางวันศูนย์เด็ก ประจำเดือน ก.ย. - ต.ค. 55</t>
  </si>
  <si>
    <t>ค่าวัสดุงานบ้านงานครัว-นมศูนย์พัฒนาเด็กเล็ก ประจำเดือน ก.ย. 55</t>
  </si>
  <si>
    <t>ค่าวัสดุงานบ้านงานครัว-นมศูนย์พัฒนาเด็กเล็ก ประจำเดือน ต.ค. 55</t>
  </si>
  <si>
    <t>ค่าวัสดุงานบ้านงานครัว-นมโรงเรียน ประจำเดือน ก.ย. 55</t>
  </si>
  <si>
    <t>ค่าวัสดุงานบ้านงานครัว-นมโรงเรียน ประจำเดือน ต.ค. 55</t>
  </si>
  <si>
    <t>ค่าตอบแทนคณะกรรมการการเลือกตั้ง</t>
  </si>
  <si>
    <t>ค่าตอบแทนนายทะเบียนอำเภอในการเลือกตั้ง</t>
  </si>
  <si>
    <t>ค่าเบี้ยเลี้ยงคณะกรรมการการเลือกตั้ง</t>
  </si>
  <si>
    <t>ค่าปฏิบัติงานนอกเวลาราชการของพนักงานและพนักงานจ้าง</t>
  </si>
  <si>
    <t>ค่าปฏิบัติงานนอกเวลาราชการของฝ่ายทะเบียนอำเภอ</t>
  </si>
  <si>
    <t>ค่าตอบแทนผู้ปฏิบัติราชการอันเป็นประโยชน์แก่ อปท. (เงินโบนัส)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</si>
  <si>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</si>
  <si>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</si>
  <si>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ค่าวัสดุเชื้อเพลิงและหล่อลื่น</t>
  </si>
  <si>
    <t>รายจ่ายผัดส่งใบสำคัญ</t>
  </si>
  <si>
    <t xml:space="preserve">           จ่ายรายจ่ายผัดส่งใบสำคัญ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</si>
  <si>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</si>
  <si>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</si>
  <si>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</si>
  <si>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</si>
  <si>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ค่าจ้างลูกจ้างประจำ</t>
  </si>
  <si>
    <t>เงินสด</t>
  </si>
  <si>
    <t>1.1  เงินค่าครองชีพชั่วคราว</t>
  </si>
  <si>
    <t>1.2  สำหรับสนับสนุนศูนย์สาธารณสุขมูลฐาน (ศสมช.)</t>
  </si>
  <si>
    <t>1.3  เบี้ยยังชีพผู้ป่วยเอดส์</t>
  </si>
  <si>
    <t>1.6  สำหรับสนับสนุนการเพิ่มศักยภาพการจัดการศึกษาท้องถิ่น</t>
  </si>
  <si>
    <t>1.5  สำหรับสนับสนุนอาหารกลางวันโรงเรียน</t>
  </si>
  <si>
    <t>1.4  สำหรับสนับสนุนอาหารเสริมนมโรงเรียน</t>
  </si>
  <si>
    <t>เงินค่าตอบแทนสมาชิก</t>
  </si>
  <si>
    <t>ค่าตอบแทนนายอำเภอในการเลือกตั้ง</t>
  </si>
  <si>
    <t>รับคืน</t>
  </si>
  <si>
    <t xml:space="preserve">          รับคืน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</si>
  <si>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</si>
  <si>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</si>
  <si>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</si>
  <si>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</si>
  <si>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</si>
  <si>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</si>
  <si>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</si>
  <si>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</si>
  <si>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</si>
  <si>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</si>
  <si>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</si>
  <si>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</si>
  <si>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</si>
  <si>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</si>
  <si>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</si>
  <si>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</si>
  <si>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</si>
  <si>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</si>
  <si>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</si>
  <si>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</si>
  <si>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</si>
  <si>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000</t>
  </si>
  <si>
    <t>002</t>
  </si>
  <si>
    <t>003</t>
  </si>
  <si>
    <t>004</t>
  </si>
  <si>
    <t>007</t>
  </si>
  <si>
    <t>100</t>
  </si>
  <si>
    <t>101</t>
  </si>
  <si>
    <t>102</t>
  </si>
  <si>
    <t>103</t>
  </si>
  <si>
    <t>105</t>
  </si>
  <si>
    <t>106</t>
  </si>
  <si>
    <t>107</t>
  </si>
  <si>
    <t>108</t>
  </si>
  <si>
    <t>120</t>
  </si>
  <si>
    <t>121</t>
  </si>
  <si>
    <t>122</t>
  </si>
  <si>
    <t>130</t>
  </si>
  <si>
    <t>131</t>
  </si>
  <si>
    <t>132</t>
  </si>
  <si>
    <t>200</t>
  </si>
  <si>
    <t>203</t>
  </si>
  <si>
    <t>205</t>
  </si>
  <si>
    <t>206</t>
  </si>
  <si>
    <t>207</t>
  </si>
  <si>
    <t>208</t>
  </si>
  <si>
    <t>250</t>
  </si>
  <si>
    <t>251</t>
  </si>
  <si>
    <t>252</t>
  </si>
  <si>
    <t>253</t>
  </si>
  <si>
    <t>254</t>
  </si>
  <si>
    <t>270</t>
  </si>
  <si>
    <t>271</t>
  </si>
  <si>
    <t>272</t>
  </si>
  <si>
    <t>273</t>
  </si>
  <si>
    <t>274</t>
  </si>
  <si>
    <t>275</t>
  </si>
  <si>
    <t>276</t>
  </si>
  <si>
    <t>277</t>
  </si>
  <si>
    <t>282</t>
  </si>
  <si>
    <t>283</t>
  </si>
  <si>
    <t>300</t>
  </si>
  <si>
    <t>301</t>
  </si>
  <si>
    <t>302</t>
  </si>
  <si>
    <t>303</t>
  </si>
  <si>
    <t>304</t>
  </si>
  <si>
    <t>305</t>
  </si>
  <si>
    <t>400</t>
  </si>
  <si>
    <t>403</t>
  </si>
  <si>
    <t>450</t>
  </si>
  <si>
    <t>451</t>
  </si>
  <si>
    <t>466</t>
  </si>
  <si>
    <t>500</t>
  </si>
  <si>
    <t>550</t>
  </si>
  <si>
    <t>553</t>
  </si>
  <si>
    <t>452</t>
  </si>
  <si>
    <t>งบประมาณคงเหลือ</t>
  </si>
  <si>
    <t>281</t>
  </si>
  <si>
    <t>459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</si>
  <si>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</si>
  <si>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</si>
  <si>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</si>
  <si>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</si>
  <si>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</si>
  <si>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</si>
  <si>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402</t>
  </si>
  <si>
    <t>455</t>
  </si>
  <si>
    <t>457</t>
  </si>
  <si>
    <t>510</t>
  </si>
  <si>
    <t>467</t>
  </si>
  <si>
    <t>508</t>
  </si>
  <si>
    <t>010</t>
  </si>
  <si>
    <t>021</t>
  </si>
  <si>
    <t>022</t>
  </si>
  <si>
    <t>023</t>
  </si>
  <si>
    <t>เงินเดือนพนักงานส่วนตำบล</t>
  </si>
  <si>
    <t>ค่าจ้างลูกจ้างชั่วคราว</t>
  </si>
  <si>
    <t>ลูกหนี้เงินยืมเงินสะสม</t>
  </si>
  <si>
    <t>เงินอุดหนุนเฉพาะกิจ - โครงการสร้างหลักประกันด้านรายได้แก่ผู้สูงอายุ</t>
  </si>
  <si>
    <t>เงินอุดหนุนเฉพาะกิจ - สำหรับสนับสนุนการเสริมสร้างสวัสดิการทางสังคมให้แก่ผู้พิการหรือทุพลภาพ</t>
  </si>
  <si>
    <t>เงินอุดหนุนเฉพาะกิจ - ค่าจ้างลูกจ้างศูนย์พัฒนาเด็กเล็ก  อบต</t>
  </si>
  <si>
    <t>เงินอุดหนุนเฉพาะกิจ - เงินสมทบกองทุนประกันสังคม ผดด.  ศูนย์เด็ก</t>
  </si>
  <si>
    <t>2001</t>
  </si>
  <si>
    <t>090</t>
  </si>
  <si>
    <t>704</t>
  </si>
  <si>
    <t>3000</t>
  </si>
  <si>
    <t xml:space="preserve">รายรับ  </t>
  </si>
  <si>
    <t>เงินอุดหนุนเฉพาะกิจ - สำหรับสนับสนุนศูนย์พัฒนาเด็กเล็ก  อบต</t>
  </si>
  <si>
    <t>700</t>
  </si>
  <si>
    <t>707</t>
  </si>
  <si>
    <t>900</t>
  </si>
  <si>
    <t>821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</si>
  <si>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</si>
  <si>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</si>
  <si>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</si>
  <si>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</si>
  <si>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รับเงินทุนโครงการเศรษฐกิจชุมชน </t>
  </si>
  <si>
    <t xml:space="preserve">           รับเงินลูกหนี้ -  เงินทุนโครงการเศรษฐกิจชุมชน  </t>
  </si>
  <si>
    <t xml:space="preserve">           รับเงินสะสม</t>
  </si>
  <si>
    <t xml:space="preserve">           รับเงินรายรับ</t>
  </si>
  <si>
    <t xml:space="preserve">          รับเงินอุดหนุนเฉพาะกิจ</t>
  </si>
  <si>
    <t xml:space="preserve">          จ่ายเงินอุดหนุนเฉพาะกิจ</t>
  </si>
  <si>
    <t xml:space="preserve">           จ่ายเงินลูกหนี้ -  เงินทุนโครงการเศรษฐกิจชุมชน</t>
  </si>
  <si>
    <t xml:space="preserve">           จ่ายเงินลูกหนี้เงินยืมเงินสะสม</t>
  </si>
  <si>
    <t xml:space="preserve">           จ่ายเงินสะสม</t>
  </si>
  <si>
    <t xml:space="preserve">           จ่ายเงินรับคืน</t>
  </si>
  <si>
    <t xml:space="preserve">           จ่ายเงินรายจ่ายค้างจ่าย</t>
  </si>
  <si>
    <t>( นายนำ  ปลอดกระโทก )</t>
  </si>
  <si>
    <t>0101</t>
  </si>
  <si>
    <t>0102</t>
  </si>
  <si>
    <t>0103</t>
  </si>
  <si>
    <t>0100</t>
  </si>
  <si>
    <t>0120</t>
  </si>
  <si>
    <t>0125</t>
  </si>
  <si>
    <t>0137</t>
  </si>
  <si>
    <t>0140</t>
  </si>
  <si>
    <t>0130</t>
  </si>
  <si>
    <t>0150</t>
  </si>
  <si>
    <t>0139</t>
  </si>
  <si>
    <t xml:space="preserve">หมวดเงินอุดหนุนทั่วไป                    </t>
  </si>
  <si>
    <t>0200</t>
  </si>
  <si>
    <t>0300</t>
  </si>
  <si>
    <t>0350</t>
  </si>
  <si>
    <t>1000</t>
  </si>
  <si>
    <t>2002</t>
  </si>
  <si>
    <t>ลูกหนี้-เงินทุนโครงการเศรษฐกิจชุมชน</t>
  </si>
  <si>
    <t>ผู้พิการหรือทุพลภาพ</t>
  </si>
  <si>
    <t>เงินอุดหนุนเฉพาะกิจ - สำหรับสนับสนุนการเสริมสร้างสวัสดิการทางสังคมให้แก่</t>
  </si>
  <si>
    <t>ค่าจ้างประจำ</t>
  </si>
  <si>
    <t>ค่าจ้างชั่วคราว</t>
  </si>
  <si>
    <t>ภาษี หัก ณ ที่จ่าย</t>
  </si>
  <si>
    <t>เงินกู้ ธ.กรุงไทย</t>
  </si>
  <si>
    <t>เงินกู้ ธนาคาร  ธกส.</t>
  </si>
  <si>
    <t>เงินกู้ ธ.ออมสิน</t>
  </si>
  <si>
    <t>สหกรณ์ออมทรัพย์ข้าราชการจังหวัดนครราชสีมา</t>
  </si>
  <si>
    <t>0302</t>
  </si>
  <si>
    <t>0149</t>
  </si>
  <si>
    <t>0146</t>
  </si>
  <si>
    <t>0145</t>
  </si>
  <si>
    <t>1.  ภาษีมูลค่าเพิ่ม</t>
  </si>
  <si>
    <t>รายจ่ายหมวดอื่น</t>
  </si>
  <si>
    <t>201</t>
  </si>
  <si>
    <t>เงินทุนสำรองเงินสะสม</t>
  </si>
  <si>
    <t>เงินรับฝาก (หมายเหตุ 1)</t>
  </si>
  <si>
    <t>เงินรับฝาก(หมายเหตุ 2)</t>
  </si>
  <si>
    <t>4. ค่าปรับผู้กระทำผิดกฎหมายจราจรทางบก</t>
  </si>
  <si>
    <t>5. ค่าปรับผู้กระทำผิดกฎหมายและข้อบังคับท้องถิ่น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</si>
  <si>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</si>
  <si>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</si>
  <si>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8. ค่าใบอนุญาตประกอบการค้าสำหรับกิจการที่เป็นอันตรายต่อสุขภาพ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</si>
  <si>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</si>
  <si>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</si>
  <si>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0142</t>
  </si>
  <si>
    <t>0203</t>
  </si>
  <si>
    <t>0305</t>
  </si>
  <si>
    <t>0307</t>
  </si>
  <si>
    <t>0351</t>
  </si>
  <si>
    <t>8.  ค่าธรรมเนียมจดทะเบียนสิทธิและนิติกรรมที่ดิน  กฎหมายที่ดิน</t>
  </si>
  <si>
    <t>หมวดเงินอุดหนุนเฉพาะกิจ</t>
  </si>
  <si>
    <t>บัญชีรายจ่ายรอจ่าย</t>
  </si>
  <si>
    <t xml:space="preserve">           จ่ายเงินจ่ายรายจ่ายรอจ่าย</t>
  </si>
  <si>
    <t>เงินรับฝาก   (  หมายเหตุ   3  )</t>
  </si>
  <si>
    <t>รายจ่ายรอจ่าย  (  หมายเหตุ   5  )</t>
  </si>
  <si>
    <t>รายจ่ายค้างจ่าย  (  หมายเหตุ   4  )</t>
  </si>
  <si>
    <t>บัญชีรายจ่ายค้างจ่าย</t>
  </si>
  <si>
    <t xml:space="preserve">           รับเงินลูกหนี้เงินยืมเงินงบประมาณ</t>
  </si>
  <si>
    <t xml:space="preserve">           รับเงินลูกหนี้เงินยืมเงินสะสม</t>
  </si>
  <si>
    <t>ภาษี  หัก  หน้าฏีกา</t>
  </si>
  <si>
    <t>เงินอุดหนุนเฉพาะกิจ - สำหรับสนับสนุนการฟื้นฟูยาเสพติด</t>
  </si>
  <si>
    <t>เงินอุดหนุนเฉพาะกิจ-สำหรับสนับสนุนครุภัณฑ์การศึกษาศูนย์พัฒนาเด็กเล็กอบต(เครื่องคอมพิวเตอร์)</t>
  </si>
  <si>
    <t>(เครื่องคอมพิวเตอร์)</t>
  </si>
  <si>
    <t>เงินอุดหนุนเฉพาะกิจ-สำหรับสนับสนุนครุภัณฑ์การศึกษาศูนย์พัฒนาเด็กเล็ก อบต.</t>
  </si>
  <si>
    <t>5. สำหรับสนับสนุนครุภัณฑ์การศึกษาศูนย์พัฒนาเด็กเล็ก  อบต.</t>
  </si>
  <si>
    <t xml:space="preserve">           รับเงินภาษี  หัก  หน้าฏีกา</t>
  </si>
  <si>
    <t>ภาษี หัก หน้าฏีกา</t>
  </si>
  <si>
    <t xml:space="preserve">           จ่ายภาษี หัก หน้าฏีกา</t>
  </si>
  <si>
    <t>สูง / ต่ำกว่า</t>
  </si>
  <si>
    <t>เดือน  กรกฎาคม  2556</t>
  </si>
  <si>
    <t>ราขจ่ายงบประมาณ (จ่ายจากรายรับ)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</si>
  <si>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</si>
  <si>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</si>
  <si>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</si>
  <si>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</si>
  <si>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</si>
  <si>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</si>
  <si>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</si>
  <si>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</si>
  <si>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</si>
  <si>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</si>
  <si>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</si>
  <si>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</si>
  <si>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</si>
  <si>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</si>
  <si>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</si>
  <si>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</si>
  <si>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</si>
  <si>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</si>
  <si>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</si>
  <si>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</si>
  <si>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</si>
  <si>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</si>
  <si>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</si>
  <si>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</si>
  <si>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</si>
  <si>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</si>
  <si>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</si>
  <si>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</si>
  <si>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</si>
  <si>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</si>
  <si>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</si>
  <si>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</si>
  <si>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</si>
  <si>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</si>
  <si>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</si>
  <si>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</si>
  <si>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</si>
  <si>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</si>
  <si>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</si>
  <si>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</si>
  <si>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</si>
  <si>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</si>
  <si>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</si>
  <si>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</si>
  <si>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</si>
  <si>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</si>
  <si>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</si>
  <si>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</si>
  <si>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</si>
  <si>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</si>
  <si>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</si>
  <si>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</si>
  <si>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</si>
  <si>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</si>
  <si>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</si>
  <si>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</si>
  <si>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</si>
  <si>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</si>
  <si>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</si>
  <si>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</si>
  <si>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</si>
  <si>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</si>
  <si>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</si>
  <si>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</si>
  <si>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</si>
  <si>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</si>
  <si>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</si>
  <si>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</si>
  <si>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</si>
  <si>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</si>
  <si>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</si>
  <si>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</si>
  <si>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</si>
  <si>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</si>
  <si>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</si>
  <si>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</si>
  <si>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</si>
  <si>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</si>
  <si>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</si>
  <si>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</si>
  <si>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</si>
  <si>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</si>
  <si>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</si>
  <si>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</si>
  <si>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</si>
  <si>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....................................................... ผู้จัดทำ                                                .......................................................ผู้สอบทาน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</si>
  <si>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</si>
  <si>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</si>
  <si>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7/2556</t>
  </si>
  <si>
    <t>กลุ่มทำไร่มันสำปะหลัง  หมู่  1</t>
  </si>
  <si>
    <t>10/2556</t>
  </si>
  <si>
    <t>กลุ่มทำนาบ้านละลม  หมู่  1</t>
  </si>
  <si>
    <t>19/2555</t>
  </si>
  <si>
    <t xml:space="preserve">กลุ่มทำนา   ม.  2  บ้านละลม  </t>
  </si>
  <si>
    <t>3/2556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</si>
  <si>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</si>
  <si>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</si>
  <si>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</si>
  <si>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20/2556</t>
  </si>
  <si>
    <t>กลุ่มหินทราย  หมู่ที่  3</t>
  </si>
  <si>
    <t>8/2556</t>
  </si>
  <si>
    <t>กลุ่มกระยาสาทบ้านละลม  หมู่  3</t>
  </si>
  <si>
    <t>21/2555</t>
  </si>
  <si>
    <t>กลุ่มทำไร่มันสำปะหลัง  หมู่  4</t>
  </si>
  <si>
    <t>22/2555</t>
  </si>
  <si>
    <t>กลุ่มทำไร่อ้อย  หมู่  4</t>
  </si>
  <si>
    <t>15/2556</t>
  </si>
  <si>
    <t>กลุ่มเกษตรกรบ้านละลม  หมู่  4</t>
  </si>
  <si>
    <t>4/2556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</si>
  <si>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</si>
  <si>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</si>
  <si>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</si>
  <si>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</si>
  <si>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</si>
  <si>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</si>
  <si>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</si>
  <si>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18/2555</t>
  </si>
  <si>
    <t>กลุ่มเกษตรกรบ้านโคกพลวง  หมู่  12</t>
  </si>
  <si>
    <t>11/2556</t>
  </si>
  <si>
    <t>กลุ่มปลูกพืชฤดูแล้ง  ม.12  บ้านโคกพลวง</t>
  </si>
  <si>
    <t>5/2556</t>
  </si>
  <si>
    <t>กลุ่มปลูกมันสำปะหลัง  ม.8  บ้านคลองกระชาย</t>
  </si>
  <si>
    <t>9/25556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</si>
  <si>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</si>
  <si>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</si>
  <si>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</si>
  <si>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</si>
  <si>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6/2556</t>
  </si>
  <si>
    <t xml:space="preserve">กลุ่มทำเครื่องปั่นดินเผา  ม.10  บ้านหนองชุมแสง  </t>
  </si>
  <si>
    <t>23/2555</t>
  </si>
  <si>
    <t>กลุ่มทำหินทรายบ้านหนองผักหวาน  ม.11</t>
  </si>
  <si>
    <t>1/2556</t>
  </si>
  <si>
    <t>กลุ่มเลี้ยงจิ้งหรีด  ม.11  บ้านหนองผักหวาน</t>
  </si>
  <si>
    <t>หมายเหตุ 2  ประกอบงบทดลอง  ณ  วันที่    31  กรกฎาคม   2556</t>
  </si>
  <si>
    <t>หมายเหตุ 1  ประกอบงบทดลอง  ณ  วันที่    31 กรกฎาคม   2556</t>
  </si>
  <si>
    <t>ณ  วันที่  31  กรกฎาคม  2556</t>
  </si>
  <si>
    <t>เงินทุนโครงการเศรษฐกิจชุมชน (หมายเหตุ 3)</t>
  </si>
  <si>
    <t>ลูกหนี้-เงินทุนโครงการเศรษฐกิจชุมชน อบต. (หมายเหตุ 2)</t>
  </si>
  <si>
    <t xml:space="preserve">  31  กรกฎาคม  2556</t>
  </si>
  <si>
    <t>โครงการลดความเปราะบางทางสังคมของผู้ด้อยโอกาส</t>
  </si>
  <si>
    <t>โครงการคนไทยใจอาสา ปี 2556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</si>
  <si>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</si>
  <si>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</si>
  <si>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</si>
  <si>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</si>
  <si>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</si>
  <si>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</si>
  <si>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</si>
  <si>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</si>
  <si>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</si>
  <si>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</si>
  <si>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</si>
  <si>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</si>
  <si>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</si>
  <si>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</si>
  <si>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</si>
  <si>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</si>
  <si>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</si>
  <si>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</si>
  <si>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ยอดเงินคงเหลือตามรายงานธนาคาร ณ วันที่  31  กรกฎาคม  2556</t>
  </si>
  <si>
    <t>31  ก.ค.56</t>
  </si>
  <si>
    <t>1015309</t>
  </si>
  <si>
    <t>ยอดเงินคงเหลือตามบัญชี  ณ  วันที่  31  กรกฎาคม   2556</t>
  </si>
  <si>
    <t>(ลงชื่อ)....................................วันที่  31 กรกฎาคม   2556</t>
  </si>
  <si>
    <t>ประจำเดือน  กรกฎาคม  2556</t>
  </si>
  <si>
    <t>เงินอุดหนุนเฉพาะกิจ - สำหรับสนับสนุนครุภัณฑ์การศึกษาศูนย์พัฒนาเด็กเล็ก อบต</t>
  </si>
  <si>
    <t>หมายเหตุ 2  ประกอบรายงาน รับ - จ่าย เงินสด  ณ  วันที่  31  กรกฎาคม 2556</t>
  </si>
  <si>
    <t>หมายเหตุ 3  ประกอบรายงาน รับ - จ่าย เงินสด  ณ  วันที่  31   กรกฎาคม 2556</t>
  </si>
  <si>
    <t>หมายเหตุ 4  ประกอบรายงาน รับ - จ่าย เงินสด  ณ  วันที่  31   กรกฎาคม 2556</t>
  </si>
  <si>
    <t>หมายเหตุ 5  ประกอบรายงาน รับ - จ่าย เงินสด  ณ  วันที่  31   กรกฎาคม 2556</t>
  </si>
  <si>
    <t>หมายเหตุ 1 ประกอบรายงานรับ- จ่ายเงินสด ณ วันที่  31  กรกฎาคม  2556</t>
  </si>
  <si>
    <t>11. ค่าธรรมเนียมเกี่ยวกับใบอนุญาตการพนัน</t>
  </si>
  <si>
    <t>0123</t>
  </si>
  <si>
    <t>วันที่  1 กรกฎาคม   2556  ถึง   31 กรกฎาคม  2556</t>
  </si>
  <si>
    <t>516</t>
  </si>
  <si>
    <t>456</t>
  </si>
  <si>
    <t>463</t>
  </si>
  <si>
    <t>462</t>
  </si>
  <si>
    <t>509</t>
  </si>
  <si>
    <t>(ลงชื่อ)..........................................................วันที่  31 กรกฎาคม 2556</t>
  </si>
  <si>
    <t>หมายเหตุ 3  ประกอบงบทดลอง  ณ  วันที่    31  กรกฎาคม   2556</t>
  </si>
  <si>
    <t>บัญชีเงินทุนโครงการเศรษฐกิจชุชน</t>
  </si>
  <si>
    <t>(นางพัฒนา   เหมือนจิตต์ )</t>
  </si>
  <si>
    <t xml:space="preserve">  ....................................................... ผู้จัดทำ                                   .......................................................ผู้สอบทาน</t>
  </si>
  <si>
    <t xml:space="preserve">      (  นางภัทรวดี     ป้อมกระโทก  )                                               (  นางพัฒนา        เหมือนจิตต์ )    </t>
  </si>
  <si>
    <t xml:space="preserve">      นักวิชาการเงินและบัญชี                                                              ผู้อำนวยการกองคลัง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</si>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</sst>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</numFmts>
  <fonts count="23">
    <font>
      <sz val="10"/>
      <name val="Arial"/>
      <family val="0"/>
    </font>
    <font>
      <sz val="8"/>
      <name val="Arial"/>
      <family val="0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15" applyFont="1" applyAlignment="1">
      <alignment horizontal="center"/>
    </xf>
    <xf numFmtId="194" fontId="3" fillId="0" borderId="0" xfId="15" applyFont="1" applyAlignment="1">
      <alignment/>
    </xf>
    <xf numFmtId="194" fontId="2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194" fontId="5" fillId="0" borderId="3" xfId="15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15" applyFont="1" applyBorder="1" applyAlignment="1">
      <alignment/>
    </xf>
    <xf numFmtId="194" fontId="5" fillId="0" borderId="0" xfId="15" applyNumberFormat="1" applyFont="1" applyBorder="1" applyAlignment="1">
      <alignment/>
    </xf>
    <xf numFmtId="194" fontId="4" fillId="0" borderId="0" xfId="15" applyFont="1" applyAlignment="1">
      <alignment/>
    </xf>
    <xf numFmtId="194" fontId="4" fillId="0" borderId="0" xfId="15" applyFont="1" applyAlignment="1">
      <alignment horizontal="center"/>
    </xf>
    <xf numFmtId="194" fontId="5" fillId="0" borderId="1" xfId="15" applyFont="1" applyBorder="1" applyAlignment="1">
      <alignment horizontal="center"/>
    </xf>
    <xf numFmtId="194" fontId="5" fillId="0" borderId="2" xfId="15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94" fontId="5" fillId="0" borderId="5" xfId="15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94" fontId="5" fillId="0" borderId="2" xfId="15" applyFont="1" applyBorder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/>
    </xf>
    <xf numFmtId="194" fontId="5" fillId="0" borderId="3" xfId="0" applyNumberFormat="1" applyFont="1" applyBorder="1" applyAlignment="1">
      <alignment/>
    </xf>
    <xf numFmtId="194" fontId="5" fillId="0" borderId="3" xfId="15" applyFont="1" applyBorder="1" applyAlignment="1">
      <alignment horizontal="center"/>
    </xf>
    <xf numFmtId="194" fontId="5" fillId="0" borderId="1" xfId="0" applyNumberFormat="1" applyFont="1" applyBorder="1" applyAlignment="1">
      <alignment/>
    </xf>
    <xf numFmtId="194" fontId="5" fillId="0" borderId="1" xfId="15" applyFont="1" applyBorder="1" applyAlignment="1">
      <alignment/>
    </xf>
    <xf numFmtId="194" fontId="7" fillId="0" borderId="3" xfId="15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194" fontId="5" fillId="0" borderId="2" xfId="0" applyNumberFormat="1" applyFont="1" applyBorder="1" applyAlignment="1">
      <alignment/>
    </xf>
    <xf numFmtId="0" fontId="6" fillId="0" borderId="7" xfId="0" applyFont="1" applyBorder="1" applyAlignment="1">
      <alignment/>
    </xf>
    <xf numFmtId="194" fontId="5" fillId="0" borderId="3" xfId="0" applyNumberFormat="1" applyFont="1" applyBorder="1" applyAlignment="1">
      <alignment horizontal="center"/>
    </xf>
    <xf numFmtId="194" fontId="5" fillId="0" borderId="1" xfId="0" applyNumberFormat="1" applyFont="1" applyBorder="1" applyAlignment="1">
      <alignment horizontal="center"/>
    </xf>
    <xf numFmtId="194" fontId="5" fillId="0" borderId="8" xfId="0" applyNumberFormat="1" applyFont="1" applyBorder="1" applyAlignment="1">
      <alignment/>
    </xf>
    <xf numFmtId="194" fontId="5" fillId="0" borderId="0" xfId="15" applyFont="1" applyAlignment="1">
      <alignment horizontal="center"/>
    </xf>
    <xf numFmtId="194" fontId="5" fillId="0" borderId="8" xfId="15" applyFont="1" applyBorder="1" applyAlignment="1">
      <alignment/>
    </xf>
    <xf numFmtId="0" fontId="5" fillId="0" borderId="0" xfId="0" applyFont="1" applyAlignment="1">
      <alignment horizontal="left" indent="3"/>
    </xf>
    <xf numFmtId="194" fontId="5" fillId="0" borderId="0" xfId="15" applyFont="1" applyAlignment="1">
      <alignment/>
    </xf>
    <xf numFmtId="207" fontId="4" fillId="0" borderId="0" xfId="15" applyNumberFormat="1" applyFont="1" applyAlignment="1">
      <alignment/>
    </xf>
    <xf numFmtId="194" fontId="5" fillId="0" borderId="0" xfId="15" applyFont="1" applyAlignment="1">
      <alignment horizontal="left"/>
    </xf>
    <xf numFmtId="194" fontId="4" fillId="0" borderId="0" xfId="15" applyFont="1" applyAlignment="1">
      <alignment/>
    </xf>
    <xf numFmtId="0" fontId="8" fillId="2" borderId="1" xfId="0" applyFont="1" applyFill="1" applyBorder="1" applyAlignment="1">
      <alignment horizontal="center"/>
    </xf>
    <xf numFmtId="194" fontId="10" fillId="0" borderId="2" xfId="15" applyFont="1" applyBorder="1" applyAlignment="1">
      <alignment horizontal="right"/>
    </xf>
    <xf numFmtId="194" fontId="10" fillId="0" borderId="3" xfId="15" applyFont="1" applyBorder="1" applyAlignment="1">
      <alignment horizontal="right"/>
    </xf>
    <xf numFmtId="0" fontId="10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2" borderId="8" xfId="15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7" xfId="0" applyFont="1" applyBorder="1" applyAlignment="1">
      <alignment/>
    </xf>
    <xf numFmtId="43" fontId="11" fillId="0" borderId="7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43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43" fontId="11" fillId="0" borderId="4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/>
    </xf>
    <xf numFmtId="43" fontId="11" fillId="0" borderId="9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194" fontId="4" fillId="0" borderId="1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194" fontId="4" fillId="0" borderId="1" xfId="15" applyFont="1" applyBorder="1" applyAlignment="1">
      <alignment/>
    </xf>
    <xf numFmtId="194" fontId="4" fillId="0" borderId="3" xfId="0" applyNumberFormat="1" applyFont="1" applyBorder="1" applyAlignment="1">
      <alignment/>
    </xf>
    <xf numFmtId="194" fontId="5" fillId="0" borderId="0" xfId="15" applyFont="1" applyAlignment="1">
      <alignment horizontal="right"/>
    </xf>
    <xf numFmtId="49" fontId="5" fillId="0" borderId="5" xfId="0" applyNumberFormat="1" applyFont="1" applyBorder="1" applyAlignment="1">
      <alignment horizontal="center"/>
    </xf>
    <xf numFmtId="194" fontId="5" fillId="0" borderId="5" xfId="15" applyFont="1" applyBorder="1" applyAlignment="1">
      <alignment/>
    </xf>
    <xf numFmtId="194" fontId="5" fillId="0" borderId="3" xfId="15" applyFont="1" applyBorder="1" applyAlignment="1">
      <alignment horizontal="right"/>
    </xf>
    <xf numFmtId="194" fontId="10" fillId="0" borderId="12" xfId="15" applyFont="1" applyBorder="1" applyAlignment="1">
      <alignment horizontal="right"/>
    </xf>
    <xf numFmtId="49" fontId="11" fillId="0" borderId="7" xfId="0" applyNumberFormat="1" applyFont="1" applyBorder="1" applyAlignment="1">
      <alignment/>
    </xf>
    <xf numFmtId="49" fontId="11" fillId="0" borderId="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7" xfId="0" applyNumberFormat="1" applyFont="1" applyBorder="1" applyAlignment="1">
      <alignment/>
    </xf>
    <xf numFmtId="49" fontId="11" fillId="0" borderId="9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4" fontId="14" fillId="0" borderId="1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16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18" xfId="0" applyNumberFormat="1" applyFont="1" applyBorder="1" applyAlignment="1">
      <alignment/>
    </xf>
    <xf numFmtId="43" fontId="14" fillId="0" borderId="1" xfId="0" applyNumberFormat="1" applyFont="1" applyBorder="1" applyAlignment="1">
      <alignment/>
    </xf>
    <xf numFmtId="43" fontId="14" fillId="0" borderId="8" xfId="0" applyNumberFormat="1" applyFont="1" applyBorder="1" applyAlignment="1">
      <alignment/>
    </xf>
    <xf numFmtId="43" fontId="14" fillId="0" borderId="19" xfId="0" applyNumberFormat="1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15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4" fillId="0" borderId="22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23" xfId="0" applyNumberFormat="1" applyFont="1" applyBorder="1" applyAlignment="1">
      <alignment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26" xfId="0" applyNumberFormat="1" applyFont="1" applyBorder="1" applyAlignment="1">
      <alignment/>
    </xf>
    <xf numFmtId="194" fontId="14" fillId="0" borderId="17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4" fontId="14" fillId="0" borderId="8" xfId="0" applyNumberFormat="1" applyFont="1" applyBorder="1" applyAlignment="1">
      <alignment/>
    </xf>
    <xf numFmtId="49" fontId="14" fillId="0" borderId="24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194" fontId="5" fillId="0" borderId="5" xfId="0" applyNumberFormat="1" applyFont="1" applyBorder="1" applyAlignment="1">
      <alignment/>
    </xf>
    <xf numFmtId="194" fontId="5" fillId="0" borderId="10" xfId="15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94" fontId="5" fillId="0" borderId="10" xfId="15" applyFont="1" applyBorder="1" applyAlignment="1">
      <alignment/>
    </xf>
    <xf numFmtId="4" fontId="5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94" fontId="5" fillId="0" borderId="2" xfId="15" applyFont="1" applyBorder="1" applyAlignment="1">
      <alignment horizontal="right"/>
    </xf>
    <xf numFmtId="0" fontId="5" fillId="0" borderId="3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194" fontId="5" fillId="2" borderId="8" xfId="15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194" fontId="5" fillId="0" borderId="3" xfId="15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 quotePrefix="1">
      <alignment horizontal="center"/>
    </xf>
    <xf numFmtId="194" fontId="5" fillId="3" borderId="12" xfId="15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2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7" fillId="0" borderId="3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18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/>
    </xf>
    <xf numFmtId="15" fontId="20" fillId="0" borderId="1" xfId="0" applyNumberFormat="1" applyFont="1" applyBorder="1" applyAlignment="1">
      <alignment/>
    </xf>
    <xf numFmtId="49" fontId="20" fillId="0" borderId="1" xfId="0" applyNumberFormat="1" applyFont="1" applyBorder="1" applyAlignment="1">
      <alignment horizontal="center"/>
    </xf>
    <xf numFmtId="43" fontId="20" fillId="0" borderId="1" xfId="0" applyNumberFormat="1" applyFont="1" applyBorder="1" applyAlignment="1">
      <alignment/>
    </xf>
    <xf numFmtId="1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8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/>
    </xf>
    <xf numFmtId="194" fontId="20" fillId="0" borderId="16" xfId="15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/>
    </xf>
    <xf numFmtId="194" fontId="20" fillId="0" borderId="17" xfId="15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6" xfId="0" applyFont="1" applyBorder="1" applyAlignment="1">
      <alignment/>
    </xf>
    <xf numFmtId="194" fontId="20" fillId="0" borderId="26" xfId="15" applyFont="1" applyBorder="1" applyAlignment="1">
      <alignment/>
    </xf>
    <xf numFmtId="194" fontId="11" fillId="0" borderId="8" xfId="15" applyFont="1" applyBorder="1" applyAlignment="1">
      <alignment/>
    </xf>
    <xf numFmtId="0" fontId="20" fillId="0" borderId="8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5" xfId="0" applyNumberFormat="1" applyFont="1" applyBorder="1" applyAlignment="1">
      <alignment/>
    </xf>
    <xf numFmtId="194" fontId="14" fillId="0" borderId="15" xfId="0" applyNumberFormat="1" applyFont="1" applyBorder="1" applyAlignment="1">
      <alignment/>
    </xf>
    <xf numFmtId="238" fontId="14" fillId="0" borderId="1" xfId="0" applyNumberFormat="1" applyFont="1" applyBorder="1" applyAlignment="1">
      <alignment/>
    </xf>
    <xf numFmtId="238" fontId="14" fillId="0" borderId="15" xfId="0" applyNumberFormat="1" applyFont="1" applyBorder="1" applyAlignment="1">
      <alignment/>
    </xf>
    <xf numFmtId="238" fontId="14" fillId="0" borderId="3" xfId="0" applyNumberFormat="1" applyFont="1" applyBorder="1" applyAlignment="1">
      <alignment/>
    </xf>
    <xf numFmtId="238" fontId="14" fillId="0" borderId="5" xfId="0" applyNumberFormat="1" applyFont="1" applyBorder="1" applyAlignment="1">
      <alignment/>
    </xf>
    <xf numFmtId="194" fontId="5" fillId="0" borderId="28" xfId="15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14" fillId="0" borderId="1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20" fillId="0" borderId="0" xfId="0" applyFont="1" applyBorder="1" applyAlignment="1">
      <alignment/>
    </xf>
    <xf numFmtId="194" fontId="4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194" fontId="5" fillId="0" borderId="0" xfId="15" applyFont="1" applyAlignment="1">
      <alignment horizontal="left"/>
    </xf>
    <xf numFmtId="194" fontId="4" fillId="0" borderId="0" xfId="15" applyFont="1" applyAlignment="1">
      <alignment horizontal="right"/>
    </xf>
    <xf numFmtId="194" fontId="5" fillId="0" borderId="11" xfId="15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43" fontId="20" fillId="0" borderId="1" xfId="0" applyNumberFormat="1" applyFont="1" applyBorder="1" applyAlignment="1">
      <alignment horizontal="right"/>
    </xf>
    <xf numFmtId="43" fontId="11" fillId="0" borderId="8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3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/>
    </xf>
    <xf numFmtId="15" fontId="22" fillId="0" borderId="1" xfId="0" applyNumberFormat="1" applyFont="1" applyBorder="1" applyAlignment="1">
      <alignment/>
    </xf>
    <xf numFmtId="49" fontId="22" fillId="0" borderId="1" xfId="0" applyNumberFormat="1" applyFont="1" applyBorder="1" applyAlignment="1">
      <alignment horizontal="center"/>
    </xf>
    <xf numFmtId="43" fontId="22" fillId="0" borderId="1" xfId="0" applyNumberFormat="1" applyFont="1" applyBorder="1" applyAlignment="1">
      <alignment/>
    </xf>
    <xf numFmtId="43" fontId="21" fillId="0" borderId="1" xfId="0" applyNumberFormat="1" applyFont="1" applyBorder="1" applyAlignment="1">
      <alignment/>
    </xf>
    <xf numFmtId="49" fontId="22" fillId="0" borderId="0" xfId="0" applyNumberFormat="1" applyFont="1" applyAlignment="1">
      <alignment horizontal="center"/>
    </xf>
    <xf numFmtId="43" fontId="2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231" fontId="5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5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819150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819150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2472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819150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4961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819150</xdr:colOff>
      <xdr:row>81</xdr:row>
      <xdr:rowOff>180975</xdr:rowOff>
    </xdr:to>
    <xdr:sp>
      <xdr:nvSpPr>
        <xdr:cNvPr id="5" name="Line 5"/>
        <xdr:cNvSpPr>
          <a:spLocks/>
        </xdr:cNvSpPr>
      </xdr:nvSpPr>
      <xdr:spPr>
        <a:xfrm flipH="1" flipV="1">
          <a:off x="9525" y="145065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819150</xdr:colOff>
      <xdr:row>82</xdr:row>
      <xdr:rowOff>180975</xdr:rowOff>
    </xdr:to>
    <xdr:sp>
      <xdr:nvSpPr>
        <xdr:cNvPr id="6" name="Line 6"/>
        <xdr:cNvSpPr>
          <a:spLocks/>
        </xdr:cNvSpPr>
      </xdr:nvSpPr>
      <xdr:spPr>
        <a:xfrm flipH="1" flipV="1">
          <a:off x="19050" y="146780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553450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553450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11" name="Line 11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12" name="Line 12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819150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2472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819150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4961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819150</xdr:colOff>
      <xdr:row>81</xdr:row>
      <xdr:rowOff>180975</xdr:rowOff>
    </xdr:to>
    <xdr:sp>
      <xdr:nvSpPr>
        <xdr:cNvPr id="17" name="Line 17"/>
        <xdr:cNvSpPr>
          <a:spLocks/>
        </xdr:cNvSpPr>
      </xdr:nvSpPr>
      <xdr:spPr>
        <a:xfrm flipH="1" flipV="1">
          <a:off x="9525" y="145065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819150</xdr:colOff>
      <xdr:row>82</xdr:row>
      <xdr:rowOff>180975</xdr:rowOff>
    </xdr:to>
    <xdr:sp>
      <xdr:nvSpPr>
        <xdr:cNvPr id="18" name="Line 18"/>
        <xdr:cNvSpPr>
          <a:spLocks/>
        </xdr:cNvSpPr>
      </xdr:nvSpPr>
      <xdr:spPr>
        <a:xfrm flipH="1" flipV="1">
          <a:off x="19050" y="146780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19" name="Line 19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20" name="Line 20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819150</xdr:colOff>
      <xdr:row>81</xdr:row>
      <xdr:rowOff>180975</xdr:rowOff>
    </xdr:to>
    <xdr:sp>
      <xdr:nvSpPr>
        <xdr:cNvPr id="21" name="Line 21"/>
        <xdr:cNvSpPr>
          <a:spLocks/>
        </xdr:cNvSpPr>
      </xdr:nvSpPr>
      <xdr:spPr>
        <a:xfrm flipH="1" flipV="1">
          <a:off x="9525" y="145065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819150</xdr:colOff>
      <xdr:row>82</xdr:row>
      <xdr:rowOff>180975</xdr:rowOff>
    </xdr:to>
    <xdr:sp>
      <xdr:nvSpPr>
        <xdr:cNvPr id="22" name="Line 22"/>
        <xdr:cNvSpPr>
          <a:spLocks/>
        </xdr:cNvSpPr>
      </xdr:nvSpPr>
      <xdr:spPr>
        <a:xfrm flipH="1" flipV="1">
          <a:off x="19050" y="146780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23" name="Line 23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24" name="Line 24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553450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553450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29" name="Line 29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30" name="Line 30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33" name="Line 33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34" name="Line 34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35" name="Line 35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36" name="Line 36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819150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2472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819150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4961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819150</xdr:colOff>
      <xdr:row>81</xdr:row>
      <xdr:rowOff>180975</xdr:rowOff>
    </xdr:to>
    <xdr:sp>
      <xdr:nvSpPr>
        <xdr:cNvPr id="43" name="Line 43"/>
        <xdr:cNvSpPr>
          <a:spLocks/>
        </xdr:cNvSpPr>
      </xdr:nvSpPr>
      <xdr:spPr>
        <a:xfrm flipH="1" flipV="1">
          <a:off x="9525" y="145065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819150</xdr:colOff>
      <xdr:row>82</xdr:row>
      <xdr:rowOff>180975</xdr:rowOff>
    </xdr:to>
    <xdr:sp>
      <xdr:nvSpPr>
        <xdr:cNvPr id="44" name="Line 44"/>
        <xdr:cNvSpPr>
          <a:spLocks/>
        </xdr:cNvSpPr>
      </xdr:nvSpPr>
      <xdr:spPr>
        <a:xfrm flipH="1" flipV="1">
          <a:off x="19050" y="146780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45" name="Line 45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46" name="Line 46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47" name="Line 47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48" name="Line 48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667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819150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382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819150</xdr:colOff>
      <xdr:row>44</xdr:row>
      <xdr:rowOff>180975</xdr:rowOff>
    </xdr:to>
    <xdr:sp>
      <xdr:nvSpPr>
        <xdr:cNvPr id="3" name="Line 4"/>
        <xdr:cNvSpPr>
          <a:spLocks/>
        </xdr:cNvSpPr>
      </xdr:nvSpPr>
      <xdr:spPr>
        <a:xfrm flipH="1" flipV="1">
          <a:off x="19050" y="79152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819150</xdr:colOff>
      <xdr:row>84</xdr:row>
      <xdr:rowOff>190500</xdr:rowOff>
    </xdr:to>
    <xdr:sp>
      <xdr:nvSpPr>
        <xdr:cNvPr id="4" name="Line 7"/>
        <xdr:cNvSpPr>
          <a:spLocks/>
        </xdr:cNvSpPr>
      </xdr:nvSpPr>
      <xdr:spPr>
        <a:xfrm flipH="1" flipV="1">
          <a:off x="9525" y="151257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28575</xdr:rowOff>
    </xdr:from>
    <xdr:to>
      <xdr:col>0</xdr:col>
      <xdr:colOff>819150</xdr:colOff>
      <xdr:row>85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9050" y="152971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6" name="Line 9"/>
        <xdr:cNvSpPr>
          <a:spLocks/>
        </xdr:cNvSpPr>
      </xdr:nvSpPr>
      <xdr:spPr>
        <a:xfrm flipH="1" flipV="1">
          <a:off x="8553450" y="866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7" name="Line 10"/>
        <xdr:cNvSpPr>
          <a:spLocks/>
        </xdr:cNvSpPr>
      </xdr:nvSpPr>
      <xdr:spPr>
        <a:xfrm flipH="1" flipV="1">
          <a:off x="8553450" y="1038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8" name="Line 12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9" name="Line 13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819150</xdr:colOff>
      <xdr:row>44</xdr:row>
      <xdr:rowOff>180975</xdr:rowOff>
    </xdr:to>
    <xdr:sp>
      <xdr:nvSpPr>
        <xdr:cNvPr id="11" name="Line 16"/>
        <xdr:cNvSpPr>
          <a:spLocks/>
        </xdr:cNvSpPr>
      </xdr:nvSpPr>
      <xdr:spPr>
        <a:xfrm flipH="1" flipV="1">
          <a:off x="19050" y="79152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12" name="Line 18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819150</xdr:colOff>
      <xdr:row>84</xdr:row>
      <xdr:rowOff>190500</xdr:rowOff>
    </xdr:to>
    <xdr:sp>
      <xdr:nvSpPr>
        <xdr:cNvPr id="13" name="Line 19"/>
        <xdr:cNvSpPr>
          <a:spLocks/>
        </xdr:cNvSpPr>
      </xdr:nvSpPr>
      <xdr:spPr>
        <a:xfrm flipH="1" flipV="1">
          <a:off x="9525" y="151257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28575</xdr:rowOff>
    </xdr:from>
    <xdr:to>
      <xdr:col>0</xdr:col>
      <xdr:colOff>819150</xdr:colOff>
      <xdr:row>85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19050" y="152971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15" name="Line 21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819150</xdr:colOff>
      <xdr:row>84</xdr:row>
      <xdr:rowOff>190500</xdr:rowOff>
    </xdr:to>
    <xdr:sp>
      <xdr:nvSpPr>
        <xdr:cNvPr id="17" name="Line 23"/>
        <xdr:cNvSpPr>
          <a:spLocks/>
        </xdr:cNvSpPr>
      </xdr:nvSpPr>
      <xdr:spPr>
        <a:xfrm flipH="1" flipV="1">
          <a:off x="9525" y="151257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28575</xdr:rowOff>
    </xdr:from>
    <xdr:to>
      <xdr:col>0</xdr:col>
      <xdr:colOff>819150</xdr:colOff>
      <xdr:row>85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19050" y="152971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19" name="Line 25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20" name="Line 26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1" name="Line 27"/>
        <xdr:cNvSpPr>
          <a:spLocks/>
        </xdr:cNvSpPr>
      </xdr:nvSpPr>
      <xdr:spPr>
        <a:xfrm flipH="1" flipV="1">
          <a:off x="8553450" y="866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2" name="Line 28"/>
        <xdr:cNvSpPr>
          <a:spLocks/>
        </xdr:cNvSpPr>
      </xdr:nvSpPr>
      <xdr:spPr>
        <a:xfrm flipH="1" flipV="1">
          <a:off x="8553450" y="1038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23" name="Line 30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24" name="Line 31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25" name="Line 32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26" name="Line 34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27" name="Line 35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28" name="Line 36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29" name="Line 37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30" name="Line 38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819150</xdr:colOff>
      <xdr:row>44</xdr:row>
      <xdr:rowOff>180975</xdr:rowOff>
    </xdr:to>
    <xdr:sp>
      <xdr:nvSpPr>
        <xdr:cNvPr id="31" name="Line 40"/>
        <xdr:cNvSpPr>
          <a:spLocks/>
        </xdr:cNvSpPr>
      </xdr:nvSpPr>
      <xdr:spPr>
        <a:xfrm flipH="1" flipV="1">
          <a:off x="19050" y="79152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32" name="Line 42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33" name="Line 44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819150</xdr:colOff>
      <xdr:row>84</xdr:row>
      <xdr:rowOff>190500</xdr:rowOff>
    </xdr:to>
    <xdr:sp>
      <xdr:nvSpPr>
        <xdr:cNvPr id="34" name="Line 45"/>
        <xdr:cNvSpPr>
          <a:spLocks/>
        </xdr:cNvSpPr>
      </xdr:nvSpPr>
      <xdr:spPr>
        <a:xfrm flipH="1" flipV="1">
          <a:off x="9525" y="151257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28575</xdr:rowOff>
    </xdr:from>
    <xdr:to>
      <xdr:col>0</xdr:col>
      <xdr:colOff>819150</xdr:colOff>
      <xdr:row>85</xdr:row>
      <xdr:rowOff>0</xdr:rowOff>
    </xdr:to>
    <xdr:sp>
      <xdr:nvSpPr>
        <xdr:cNvPr id="35" name="Line 46"/>
        <xdr:cNvSpPr>
          <a:spLocks/>
        </xdr:cNvSpPr>
      </xdr:nvSpPr>
      <xdr:spPr>
        <a:xfrm flipH="1" flipV="1">
          <a:off x="19050" y="152971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36" name="Line 47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37" name="Line 48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38" name="Line 49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39" name="Line 50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0" name="Line 52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1" name="Line 54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2" name="Line 55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3" name="Line 56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4" name="Line 58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5" name="Line 59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38100</xdr:rowOff>
    </xdr:from>
    <xdr:to>
      <xdr:col>1</xdr:col>
      <xdr:colOff>0</xdr:colOff>
      <xdr:row>44</xdr:row>
      <xdr:rowOff>180975</xdr:rowOff>
    </xdr:to>
    <xdr:sp>
      <xdr:nvSpPr>
        <xdr:cNvPr id="46" name="Line 72"/>
        <xdr:cNvSpPr>
          <a:spLocks/>
        </xdr:cNvSpPr>
      </xdr:nvSpPr>
      <xdr:spPr>
        <a:xfrm flipH="1" flipV="1">
          <a:off x="9525" y="7924800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28575</xdr:rowOff>
    </xdr:from>
    <xdr:to>
      <xdr:col>0</xdr:col>
      <xdr:colOff>819150</xdr:colOff>
      <xdr:row>45</xdr:row>
      <xdr:rowOff>0</xdr:rowOff>
    </xdr:to>
    <xdr:sp>
      <xdr:nvSpPr>
        <xdr:cNvPr id="47" name="Line 73"/>
        <xdr:cNvSpPr>
          <a:spLocks/>
        </xdr:cNvSpPr>
      </xdr:nvSpPr>
      <xdr:spPr>
        <a:xfrm flipH="1" flipV="1">
          <a:off x="19050" y="8096250"/>
          <a:ext cx="800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38100</xdr:rowOff>
    </xdr:from>
    <xdr:to>
      <xdr:col>15</xdr:col>
      <xdr:colOff>0</xdr:colOff>
      <xdr:row>44</xdr:row>
      <xdr:rowOff>180975</xdr:rowOff>
    </xdr:to>
    <xdr:sp>
      <xdr:nvSpPr>
        <xdr:cNvPr id="48" name="Line 74"/>
        <xdr:cNvSpPr>
          <a:spLocks/>
        </xdr:cNvSpPr>
      </xdr:nvSpPr>
      <xdr:spPr>
        <a:xfrm flipH="1" flipV="1">
          <a:off x="8553450" y="7924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28575</xdr:rowOff>
    </xdr:from>
    <xdr:to>
      <xdr:col>15</xdr:col>
      <xdr:colOff>0</xdr:colOff>
      <xdr:row>45</xdr:row>
      <xdr:rowOff>0</xdr:rowOff>
    </xdr:to>
    <xdr:sp>
      <xdr:nvSpPr>
        <xdr:cNvPr id="49" name="Line 75"/>
        <xdr:cNvSpPr>
          <a:spLocks/>
        </xdr:cNvSpPr>
      </xdr:nvSpPr>
      <xdr:spPr>
        <a:xfrm flipH="1" flipV="1">
          <a:off x="8553450" y="8096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38100</xdr:rowOff>
    </xdr:from>
    <xdr:to>
      <xdr:col>15</xdr:col>
      <xdr:colOff>0</xdr:colOff>
      <xdr:row>44</xdr:row>
      <xdr:rowOff>180975</xdr:rowOff>
    </xdr:to>
    <xdr:sp>
      <xdr:nvSpPr>
        <xdr:cNvPr id="50" name="Line 76"/>
        <xdr:cNvSpPr>
          <a:spLocks/>
        </xdr:cNvSpPr>
      </xdr:nvSpPr>
      <xdr:spPr>
        <a:xfrm flipH="1" flipV="1">
          <a:off x="8553450" y="7924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28575</xdr:rowOff>
    </xdr:from>
    <xdr:to>
      <xdr:col>15</xdr:col>
      <xdr:colOff>0</xdr:colOff>
      <xdr:row>45</xdr:row>
      <xdr:rowOff>0</xdr:rowOff>
    </xdr:to>
    <xdr:sp>
      <xdr:nvSpPr>
        <xdr:cNvPr id="51" name="Line 77"/>
        <xdr:cNvSpPr>
          <a:spLocks/>
        </xdr:cNvSpPr>
      </xdr:nvSpPr>
      <xdr:spPr>
        <a:xfrm flipH="1" flipV="1">
          <a:off x="8553450" y="8096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2" name="Line 79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3" name="Line 81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4" name="Line 83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5" name="Line 84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6" name="Line 85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7" name="Line 86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8" name="Line 88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9" name="Line 89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9"/>
  <sheetViews>
    <sheetView view="pageBreakPreview" zoomScaleSheetLayoutView="100" workbookViewId="0" topLeftCell="A1">
      <selection activeCell="C45" sqref="C45"/>
    </sheetView>
  </sheetViews>
  <sheetFormatPr defaultColWidth="9.140625" defaultRowHeight="18.75" customHeight="1"/>
  <cols>
    <col min="1" max="1" width="67.7109375" style="6" customWidth="1"/>
    <col min="2" max="2" width="6.57421875" style="20" customWidth="1"/>
    <col min="3" max="3" width="13.28125" style="23" customWidth="1"/>
    <col min="4" max="4" width="14.28125" style="19" customWidth="1"/>
    <col min="5" max="5" width="10.8515625" style="6" bestFit="1" customWidth="1"/>
    <col min="6" max="6" width="11.140625" style="6" bestFit="1" customWidth="1"/>
    <col min="7" max="16384" width="9.140625" style="6" customWidth="1"/>
  </cols>
  <sheetData>
    <row r="1" spans="1:4" ht="18" customHeight="1">
      <c r="A1" s="252" t="s">
        <v>1</v>
      </c>
      <c r="B1" s="252"/>
      <c r="C1" s="252"/>
      <c r="D1" s="252"/>
    </row>
    <row r="2" spans="1:4" ht="18" customHeight="1">
      <c r="A2" s="252" t="s">
        <v>2</v>
      </c>
      <c r="B2" s="252"/>
      <c r="C2" s="252"/>
      <c r="D2" s="252"/>
    </row>
    <row r="3" spans="1:4" ht="18" customHeight="1">
      <c r="A3" s="252" t="s">
        <v>476</v>
      </c>
      <c r="B3" s="252"/>
      <c r="C3" s="252"/>
      <c r="D3" s="252"/>
    </row>
    <row r="4" spans="1:4" s="10" customFormat="1" ht="18" customHeight="1">
      <c r="A4" s="7" t="s">
        <v>3</v>
      </c>
      <c r="B4" s="8" t="s">
        <v>4</v>
      </c>
      <c r="C4" s="86" t="s">
        <v>5</v>
      </c>
      <c r="D4" s="9" t="s">
        <v>6</v>
      </c>
    </row>
    <row r="5" spans="1:4" s="10" customFormat="1" ht="18" customHeight="1">
      <c r="A5" s="11" t="s">
        <v>131</v>
      </c>
      <c r="B5" s="12" t="s">
        <v>233</v>
      </c>
      <c r="C5" s="155">
        <v>0</v>
      </c>
      <c r="D5" s="153"/>
    </row>
    <row r="6" spans="1:4" s="10" customFormat="1" ht="18" customHeight="1">
      <c r="A6" s="13" t="s">
        <v>84</v>
      </c>
      <c r="B6" s="14" t="s">
        <v>234</v>
      </c>
      <c r="C6" s="91">
        <v>4883062.68</v>
      </c>
      <c r="D6" s="153"/>
    </row>
    <row r="7" spans="1:4" ht="18" customHeight="1">
      <c r="A7" s="13" t="s">
        <v>81</v>
      </c>
      <c r="B7" s="14" t="s">
        <v>235</v>
      </c>
      <c r="C7" s="91">
        <v>19058012.6</v>
      </c>
      <c r="D7" s="153"/>
    </row>
    <row r="8" spans="1:4" ht="18" customHeight="1">
      <c r="A8" s="13" t="s">
        <v>83</v>
      </c>
      <c r="B8" s="14" t="s">
        <v>235</v>
      </c>
      <c r="C8" s="91">
        <v>182637.72</v>
      </c>
      <c r="D8" s="90"/>
    </row>
    <row r="9" spans="1:4" ht="18" customHeight="1">
      <c r="A9" s="13" t="s">
        <v>82</v>
      </c>
      <c r="B9" s="14" t="s">
        <v>235</v>
      </c>
      <c r="C9" s="91">
        <v>1262.5</v>
      </c>
      <c r="D9" s="90"/>
    </row>
    <row r="10" spans="1:4" ht="18" customHeight="1">
      <c r="A10" s="13" t="s">
        <v>85</v>
      </c>
      <c r="B10" s="14" t="s">
        <v>236</v>
      </c>
      <c r="C10" s="91">
        <v>9943766.51</v>
      </c>
      <c r="D10" s="90"/>
    </row>
    <row r="11" spans="1:4" ht="18" customHeight="1">
      <c r="A11" s="13" t="s">
        <v>34</v>
      </c>
      <c r="B11" s="14" t="s">
        <v>163</v>
      </c>
      <c r="C11" s="91">
        <v>519404</v>
      </c>
      <c r="D11" s="90"/>
    </row>
    <row r="12" spans="1:4" ht="18" customHeight="1">
      <c r="A12" s="13" t="s">
        <v>237</v>
      </c>
      <c r="B12" s="14" t="s">
        <v>168</v>
      </c>
      <c r="C12" s="91">
        <v>2907134</v>
      </c>
      <c r="D12" s="90"/>
    </row>
    <row r="13" spans="1:4" ht="18" customHeight="1">
      <c r="A13" s="13" t="s">
        <v>130</v>
      </c>
      <c r="B13" s="14" t="s">
        <v>176</v>
      </c>
      <c r="C13" s="91">
        <v>112900</v>
      </c>
      <c r="D13" s="90"/>
    </row>
    <row r="14" spans="1:4" ht="18" customHeight="1">
      <c r="A14" s="13" t="s">
        <v>238</v>
      </c>
      <c r="B14" s="14" t="s">
        <v>179</v>
      </c>
      <c r="C14" s="91">
        <v>871818</v>
      </c>
      <c r="D14" s="90"/>
    </row>
    <row r="15" spans="1:4" ht="18" customHeight="1">
      <c r="A15" s="13" t="s">
        <v>7</v>
      </c>
      <c r="B15" s="14" t="s">
        <v>182</v>
      </c>
      <c r="C15" s="91">
        <v>2097506.25</v>
      </c>
      <c r="D15" s="90"/>
    </row>
    <row r="16" spans="1:4" ht="18" customHeight="1">
      <c r="A16" s="13" t="s">
        <v>8</v>
      </c>
      <c r="B16" s="14" t="s">
        <v>188</v>
      </c>
      <c r="C16" s="91">
        <v>1569965.83</v>
      </c>
      <c r="D16" s="90"/>
    </row>
    <row r="17" spans="1:4" ht="18" customHeight="1">
      <c r="A17" s="13" t="s">
        <v>9</v>
      </c>
      <c r="B17" s="14" t="s">
        <v>193</v>
      </c>
      <c r="C17" s="91">
        <v>1148047.91</v>
      </c>
      <c r="D17" s="90"/>
    </row>
    <row r="18" spans="1:4" ht="18" customHeight="1">
      <c r="A18" s="13" t="s">
        <v>10</v>
      </c>
      <c r="B18" s="14" t="s">
        <v>203</v>
      </c>
      <c r="C18" s="91">
        <v>216877.28</v>
      </c>
      <c r="D18" s="90"/>
    </row>
    <row r="19" spans="1:4" ht="18" customHeight="1">
      <c r="A19" s="13" t="s">
        <v>35</v>
      </c>
      <c r="B19" s="14" t="s">
        <v>209</v>
      </c>
      <c r="C19" s="91">
        <v>1510600</v>
      </c>
      <c r="D19" s="90"/>
    </row>
    <row r="20" spans="1:4" ht="18" customHeight="1">
      <c r="A20" s="13" t="s">
        <v>59</v>
      </c>
      <c r="B20" s="14" t="s">
        <v>211</v>
      </c>
      <c r="C20" s="91">
        <v>132850</v>
      </c>
      <c r="D20" s="90"/>
    </row>
    <row r="21" spans="1:4" ht="18" customHeight="1">
      <c r="A21" s="13" t="s">
        <v>60</v>
      </c>
      <c r="B21" s="14" t="s">
        <v>214</v>
      </c>
      <c r="C21" s="91">
        <v>680000</v>
      </c>
      <c r="D21" s="90"/>
    </row>
    <row r="22" spans="1:4" ht="18" customHeight="1">
      <c r="A22" s="13" t="s">
        <v>478</v>
      </c>
      <c r="B22" s="14" t="s">
        <v>244</v>
      </c>
      <c r="C22" s="91">
        <v>944560</v>
      </c>
      <c r="D22" s="90"/>
    </row>
    <row r="23" spans="1:4" ht="18" customHeight="1">
      <c r="A23" s="11" t="s">
        <v>240</v>
      </c>
      <c r="B23" s="14" t="s">
        <v>247</v>
      </c>
      <c r="C23" s="91">
        <v>5438400</v>
      </c>
      <c r="D23" s="90"/>
    </row>
    <row r="24" spans="1:4" ht="18" customHeight="1">
      <c r="A24" s="11" t="s">
        <v>241</v>
      </c>
      <c r="B24" s="14" t="s">
        <v>247</v>
      </c>
      <c r="C24" s="91">
        <v>902000</v>
      </c>
      <c r="D24" s="90"/>
    </row>
    <row r="25" spans="1:4" ht="18" customHeight="1">
      <c r="A25" s="13" t="s">
        <v>242</v>
      </c>
      <c r="B25" s="14" t="s">
        <v>247</v>
      </c>
      <c r="C25" s="91">
        <v>171000</v>
      </c>
      <c r="D25" s="154"/>
    </row>
    <row r="26" spans="1:4" ht="18" customHeight="1">
      <c r="A26" s="13" t="s">
        <v>243</v>
      </c>
      <c r="B26" s="14" t="s">
        <v>247</v>
      </c>
      <c r="C26" s="91">
        <v>5400</v>
      </c>
      <c r="D26" s="152"/>
    </row>
    <row r="27" spans="1:4" ht="18" customHeight="1">
      <c r="A27" s="13" t="s">
        <v>330</v>
      </c>
      <c r="B27" s="14" t="s">
        <v>247</v>
      </c>
      <c r="C27" s="91">
        <v>10500</v>
      </c>
      <c r="D27" s="152"/>
    </row>
    <row r="28" spans="1:4" ht="18" customHeight="1">
      <c r="A28" s="13" t="s">
        <v>331</v>
      </c>
      <c r="B28" s="14" t="s">
        <v>247</v>
      </c>
      <c r="C28" s="91">
        <v>25000</v>
      </c>
      <c r="D28" s="152"/>
    </row>
    <row r="29" spans="1:4" ht="18" customHeight="1">
      <c r="A29" s="13" t="s">
        <v>39</v>
      </c>
      <c r="B29" s="14" t="s">
        <v>245</v>
      </c>
      <c r="C29" s="91">
        <v>0</v>
      </c>
      <c r="D29" s="152"/>
    </row>
    <row r="30" spans="1:4" ht="18" customHeight="1">
      <c r="A30" s="13" t="s">
        <v>248</v>
      </c>
      <c r="B30" s="14" t="s">
        <v>253</v>
      </c>
      <c r="C30" s="91"/>
      <c r="D30" s="90">
        <v>21450994.79</v>
      </c>
    </row>
    <row r="31" spans="1:4" ht="18" customHeight="1">
      <c r="A31" s="11" t="s">
        <v>240</v>
      </c>
      <c r="B31" s="14" t="s">
        <v>247</v>
      </c>
      <c r="C31" s="91"/>
      <c r="D31" s="90">
        <v>6637200</v>
      </c>
    </row>
    <row r="32" spans="1:4" ht="18" customHeight="1">
      <c r="A32" s="11" t="s">
        <v>241</v>
      </c>
      <c r="B32" s="14" t="s">
        <v>247</v>
      </c>
      <c r="C32" s="91"/>
      <c r="D32" s="90">
        <v>1092000</v>
      </c>
    </row>
    <row r="33" spans="1:4" ht="18" customHeight="1">
      <c r="A33" s="13" t="s">
        <v>249</v>
      </c>
      <c r="B33" s="14" t="s">
        <v>247</v>
      </c>
      <c r="C33" s="91"/>
      <c r="D33" s="90">
        <v>178020</v>
      </c>
    </row>
    <row r="34" spans="1:4" ht="18" customHeight="1">
      <c r="A34" s="13" t="s">
        <v>330</v>
      </c>
      <c r="B34" s="14" t="s">
        <v>247</v>
      </c>
      <c r="C34" s="91"/>
      <c r="D34" s="90">
        <v>35000</v>
      </c>
    </row>
    <row r="35" spans="1:4" ht="18" customHeight="1">
      <c r="A35" s="13" t="s">
        <v>331</v>
      </c>
      <c r="B35" s="14" t="s">
        <v>247</v>
      </c>
      <c r="C35" s="91"/>
      <c r="D35" s="90">
        <v>25000</v>
      </c>
    </row>
    <row r="36" spans="1:4" ht="18" customHeight="1">
      <c r="A36" s="13" t="s">
        <v>477</v>
      </c>
      <c r="B36" s="14" t="s">
        <v>244</v>
      </c>
      <c r="C36" s="91"/>
      <c r="D36" s="90">
        <v>1127197.72</v>
      </c>
    </row>
    <row r="37" spans="1:4" ht="18" customHeight="1">
      <c r="A37" s="13" t="s">
        <v>11</v>
      </c>
      <c r="B37" s="14" t="s">
        <v>250</v>
      </c>
      <c r="C37" s="91"/>
      <c r="D37" s="90">
        <v>12537539.73</v>
      </c>
    </row>
    <row r="38" spans="1:4" ht="18" customHeight="1">
      <c r="A38" s="13" t="s">
        <v>304</v>
      </c>
      <c r="B38" s="14" t="s">
        <v>251</v>
      </c>
      <c r="C38" s="91"/>
      <c r="D38" s="90">
        <v>9943766.51</v>
      </c>
    </row>
    <row r="39" spans="1:4" ht="18" customHeight="1">
      <c r="A39" s="13" t="s">
        <v>305</v>
      </c>
      <c r="B39" s="14" t="s">
        <v>252</v>
      </c>
      <c r="C39" s="91"/>
      <c r="D39" s="90">
        <v>305986.53</v>
      </c>
    </row>
    <row r="40" spans="1:4" ht="18" customHeight="1">
      <c r="A40" s="13"/>
      <c r="B40" s="97"/>
      <c r="C40" s="91"/>
      <c r="D40" s="91"/>
    </row>
    <row r="41" spans="2:5" ht="18" customHeight="1">
      <c r="B41" s="16"/>
      <c r="C41" s="17">
        <f>SUM(C5:C40)</f>
        <v>53332705.279999994</v>
      </c>
      <c r="D41" s="18">
        <f>SUM(D25:D40)</f>
        <v>53332705.279999994</v>
      </c>
      <c r="E41" s="116"/>
    </row>
    <row r="42" spans="1:4" ht="18" customHeight="1">
      <c r="A42" s="254" t="s">
        <v>256</v>
      </c>
      <c r="B42" s="254"/>
      <c r="C42" s="254"/>
      <c r="D42" s="254"/>
    </row>
    <row r="43" spans="1:4" ht="18" customHeight="1">
      <c r="A43" s="254" t="s">
        <v>257</v>
      </c>
      <c r="B43" s="254"/>
      <c r="C43" s="254"/>
      <c r="D43" s="254"/>
    </row>
    <row r="44" spans="1:4" ht="18" customHeight="1">
      <c r="A44" s="88" t="s">
        <v>255</v>
      </c>
      <c r="B44" s="21"/>
      <c r="C44" s="21"/>
      <c r="D44" s="21"/>
    </row>
    <row r="45" spans="1:4" ht="18" customHeight="1">
      <c r="A45" s="10" t="s">
        <v>254</v>
      </c>
      <c r="B45" s="10"/>
      <c r="C45" s="10"/>
      <c r="D45" s="10"/>
    </row>
    <row r="46" spans="1:4" ht="18" customHeight="1">
      <c r="A46" s="10" t="s">
        <v>16</v>
      </c>
      <c r="B46" s="10"/>
      <c r="C46" s="10"/>
      <c r="D46" s="10"/>
    </row>
    <row r="47" spans="1:4" ht="18" customHeight="1">
      <c r="A47" s="139" t="s">
        <v>479</v>
      </c>
      <c r="B47" s="139"/>
      <c r="C47" s="139"/>
      <c r="D47" s="139"/>
    </row>
    <row r="48" spans="1:4" ht="18.75" customHeight="1">
      <c r="A48" s="253" t="s">
        <v>475</v>
      </c>
      <c r="B48" s="253"/>
      <c r="C48" s="253"/>
      <c r="D48" s="253"/>
    </row>
    <row r="49" spans="1:4" ht="18.75" customHeight="1">
      <c r="A49" s="253" t="s">
        <v>18</v>
      </c>
      <c r="B49" s="253"/>
      <c r="C49" s="253"/>
      <c r="D49" s="253"/>
    </row>
    <row r="50" spans="1:4" ht="18.75" customHeight="1">
      <c r="A50" s="88" t="s">
        <v>19</v>
      </c>
      <c r="B50" s="10"/>
      <c r="C50" s="10"/>
      <c r="D50" s="96">
        <v>257443</v>
      </c>
    </row>
    <row r="51" spans="1:4" ht="18.75" customHeight="1">
      <c r="A51" s="6" t="s">
        <v>20</v>
      </c>
      <c r="D51" s="19">
        <v>160.95</v>
      </c>
    </row>
    <row r="52" spans="1:4" ht="18.75" customHeight="1">
      <c r="A52" s="6" t="s">
        <v>21</v>
      </c>
      <c r="D52" s="19">
        <v>7382.58</v>
      </c>
    </row>
    <row r="53" spans="1:4" ht="18.75" customHeight="1">
      <c r="A53" s="6" t="s">
        <v>480</v>
      </c>
      <c r="D53" s="19">
        <v>21000</v>
      </c>
    </row>
    <row r="54" spans="1:4" ht="18.75" customHeight="1">
      <c r="A54" s="6" t="s">
        <v>481</v>
      </c>
      <c r="D54" s="19">
        <v>20000</v>
      </c>
    </row>
    <row r="55" spans="1:4" ht="18.75" customHeight="1">
      <c r="A55" s="87" t="s">
        <v>22</v>
      </c>
      <c r="D55" s="24">
        <f>SUM(D50:D54)</f>
        <v>305986.53</v>
      </c>
    </row>
    <row r="56" spans="1:4" ht="18.75" customHeight="1">
      <c r="A56" s="10"/>
      <c r="D56" s="24"/>
    </row>
    <row r="57" spans="2:4" ht="18.75" customHeight="1">
      <c r="B57" s="6"/>
      <c r="C57" s="6"/>
      <c r="D57" s="6"/>
    </row>
    <row r="58" spans="2:4" ht="18.75" customHeight="1">
      <c r="B58" s="6"/>
      <c r="C58" s="6"/>
      <c r="D58" s="6"/>
    </row>
    <row r="59" spans="2:4" ht="18.75" customHeight="1">
      <c r="B59" s="6"/>
      <c r="C59" s="6"/>
      <c r="D59" s="6"/>
    </row>
    <row r="60" spans="2:4" ht="18.75" customHeight="1">
      <c r="B60" s="6"/>
      <c r="C60" s="6"/>
      <c r="D60" s="6"/>
    </row>
    <row r="61" spans="2:4" ht="18.75" customHeight="1">
      <c r="B61" s="6"/>
      <c r="C61" s="6"/>
      <c r="D61" s="6"/>
    </row>
    <row r="62" spans="2:4" ht="18.75" customHeight="1">
      <c r="B62" s="6"/>
      <c r="C62" s="6"/>
      <c r="D62" s="6"/>
    </row>
    <row r="63" spans="2:4" ht="18.75" customHeight="1">
      <c r="B63" s="6"/>
      <c r="C63" s="6"/>
      <c r="D63" s="6"/>
    </row>
    <row r="64" spans="2:4" ht="18.75" customHeight="1">
      <c r="B64" s="6"/>
      <c r="C64" s="6"/>
      <c r="D64" s="6"/>
    </row>
    <row r="65" spans="2:4" ht="18.75" customHeight="1">
      <c r="B65" s="6"/>
      <c r="C65" s="6"/>
      <c r="D65" s="6"/>
    </row>
    <row r="66" spans="2:4" ht="18.75" customHeight="1">
      <c r="B66" s="6"/>
      <c r="C66" s="6"/>
      <c r="D66" s="6"/>
    </row>
    <row r="67" spans="2:4" ht="18.75" customHeight="1">
      <c r="B67" s="6"/>
      <c r="C67" s="6"/>
      <c r="D67" s="6"/>
    </row>
    <row r="68" spans="2:4" ht="18.75" customHeight="1">
      <c r="B68" s="6"/>
      <c r="C68" s="6"/>
      <c r="D68" s="6"/>
    </row>
    <row r="69" spans="2:4" ht="18.75" customHeight="1">
      <c r="B69" s="6"/>
      <c r="C69" s="6"/>
      <c r="D69" s="6"/>
    </row>
    <row r="70" spans="2:4" ht="18.75" customHeight="1">
      <c r="B70" s="6"/>
      <c r="C70" s="6"/>
      <c r="D70" s="6"/>
    </row>
    <row r="71" spans="2:4" ht="18.75" customHeight="1">
      <c r="B71" s="6"/>
      <c r="C71" s="6"/>
      <c r="D71" s="6"/>
    </row>
    <row r="72" spans="2:4" ht="18.75" customHeight="1">
      <c r="B72" s="6"/>
      <c r="C72" s="6"/>
      <c r="D72" s="6"/>
    </row>
    <row r="73" spans="2:4" ht="18.75" customHeight="1">
      <c r="B73" s="6"/>
      <c r="C73" s="6"/>
      <c r="D73" s="6"/>
    </row>
    <row r="74" spans="2:4" ht="18.75" customHeight="1">
      <c r="B74" s="6"/>
      <c r="C74" s="6"/>
      <c r="D74" s="6"/>
    </row>
    <row r="75" spans="2:4" ht="18.75" customHeight="1">
      <c r="B75" s="6"/>
      <c r="C75" s="6"/>
      <c r="D75" s="6"/>
    </row>
    <row r="76" spans="2:4" ht="18.75" customHeight="1">
      <c r="B76" s="6"/>
      <c r="C76" s="6"/>
      <c r="D76" s="6"/>
    </row>
    <row r="77" spans="2:4" ht="18.75" customHeight="1">
      <c r="B77" s="6"/>
      <c r="C77" s="6"/>
      <c r="D77" s="6"/>
    </row>
    <row r="78" spans="2:4" ht="18.75" customHeight="1">
      <c r="B78" s="6"/>
      <c r="C78" s="6"/>
      <c r="D78" s="6"/>
    </row>
    <row r="79" spans="2:4" ht="18.75" customHeight="1">
      <c r="B79" s="6"/>
      <c r="C79" s="6"/>
      <c r="D79" s="6"/>
    </row>
    <row r="80" spans="2:4" ht="18.75" customHeight="1">
      <c r="B80" s="6"/>
      <c r="C80" s="6"/>
      <c r="D80" s="6"/>
    </row>
    <row r="81" spans="2:4" ht="18.75" customHeight="1">
      <c r="B81" s="6"/>
      <c r="C81" s="6"/>
      <c r="D81" s="6"/>
    </row>
    <row r="82" spans="2:4" ht="18.75" customHeight="1">
      <c r="B82" s="6"/>
      <c r="C82" s="6"/>
      <c r="D82" s="6"/>
    </row>
    <row r="83" spans="2:4" ht="18.75" customHeight="1">
      <c r="B83" s="6"/>
      <c r="C83" s="6"/>
      <c r="D83" s="6"/>
    </row>
    <row r="84" spans="2:4" ht="18.75" customHeight="1">
      <c r="B84" s="6"/>
      <c r="C84" s="6"/>
      <c r="D84" s="6"/>
    </row>
    <row r="85" spans="2:4" ht="18.75" customHeight="1">
      <c r="B85" s="6"/>
      <c r="C85" s="6"/>
      <c r="D85" s="6"/>
    </row>
    <row r="86" spans="2:4" ht="18.75" customHeight="1">
      <c r="B86" s="6"/>
      <c r="C86" s="6"/>
      <c r="D86" s="6"/>
    </row>
    <row r="87" spans="2:4" ht="18.75" customHeight="1">
      <c r="B87" s="6"/>
      <c r="C87" s="6"/>
      <c r="D87" s="6"/>
    </row>
    <row r="88" spans="2:4" ht="18.75" customHeight="1">
      <c r="B88" s="6"/>
      <c r="C88" s="6"/>
      <c r="D88" s="6"/>
    </row>
    <row r="89" spans="2:4" ht="18.75" customHeight="1">
      <c r="B89" s="6"/>
      <c r="C89" s="6"/>
      <c r="D89" s="6"/>
    </row>
    <row r="90" spans="2:4" ht="18.75" customHeight="1">
      <c r="B90" s="6"/>
      <c r="C90" s="6"/>
      <c r="D90" s="6"/>
    </row>
    <row r="91" spans="2:4" ht="18.75" customHeight="1">
      <c r="B91" s="6"/>
      <c r="C91" s="6"/>
      <c r="D91" s="6"/>
    </row>
    <row r="92" spans="2:4" ht="18.75" customHeight="1">
      <c r="B92" s="6"/>
      <c r="C92" s="6"/>
      <c r="D92" s="6"/>
    </row>
    <row r="93" spans="2:4" ht="18.75" customHeight="1">
      <c r="B93" s="6"/>
      <c r="C93" s="6"/>
      <c r="D93" s="6"/>
    </row>
    <row r="94" spans="2:4" ht="18.75" customHeight="1">
      <c r="B94" s="6"/>
      <c r="C94" s="6"/>
      <c r="D94" s="6"/>
    </row>
    <row r="95" spans="2:4" ht="18.75" customHeight="1">
      <c r="B95" s="6"/>
      <c r="C95" s="6"/>
      <c r="D95" s="6"/>
    </row>
    <row r="96" spans="2:4" ht="18.75" customHeight="1">
      <c r="B96" s="6"/>
      <c r="C96" s="6"/>
      <c r="D96" s="6"/>
    </row>
    <row r="97" spans="2:4" ht="18.75" customHeight="1">
      <c r="B97" s="6"/>
      <c r="C97" s="6"/>
      <c r="D97" s="6"/>
    </row>
    <row r="98" spans="2:4" ht="18.75" customHeight="1">
      <c r="B98" s="6"/>
      <c r="C98" s="6"/>
      <c r="D98" s="6"/>
    </row>
    <row r="99" spans="2:4" ht="18.75" customHeight="1">
      <c r="B99" s="6"/>
      <c r="C99" s="6"/>
      <c r="D99" s="6"/>
    </row>
    <row r="100" spans="2:4" ht="18.75" customHeight="1">
      <c r="B100" s="6"/>
      <c r="C100" s="6"/>
      <c r="D100" s="6"/>
    </row>
    <row r="101" spans="2:4" ht="18.75" customHeight="1">
      <c r="B101" s="6"/>
      <c r="C101" s="6"/>
      <c r="D101" s="6"/>
    </row>
    <row r="102" spans="2:4" ht="18.75" customHeight="1">
      <c r="B102" s="6"/>
      <c r="C102" s="6"/>
      <c r="D102" s="6"/>
    </row>
    <row r="103" spans="2:4" ht="18.75" customHeight="1">
      <c r="B103" s="6"/>
      <c r="C103" s="6"/>
      <c r="D103" s="6"/>
    </row>
    <row r="104" spans="2:4" ht="18.75" customHeight="1">
      <c r="B104" s="6"/>
      <c r="C104" s="6"/>
      <c r="D104" s="6"/>
    </row>
    <row r="105" spans="2:4" ht="18.75" customHeight="1">
      <c r="B105" s="6"/>
      <c r="C105" s="6"/>
      <c r="D105" s="6"/>
    </row>
    <row r="106" spans="2:4" ht="18.75" customHeight="1">
      <c r="B106" s="6"/>
      <c r="C106" s="6"/>
      <c r="D106" s="6"/>
    </row>
    <row r="107" spans="2:4" ht="18.75" customHeight="1">
      <c r="B107" s="6"/>
      <c r="C107" s="6"/>
      <c r="D107" s="6"/>
    </row>
    <row r="108" spans="2:4" ht="18.75" customHeight="1">
      <c r="B108" s="6"/>
      <c r="C108" s="6"/>
      <c r="D108" s="6"/>
    </row>
    <row r="109" spans="2:4" ht="18.75" customHeight="1">
      <c r="B109" s="6"/>
      <c r="C109" s="6"/>
      <c r="D109" s="6"/>
    </row>
    <row r="110" spans="2:4" ht="18.75" customHeight="1">
      <c r="B110" s="6"/>
      <c r="C110" s="6"/>
      <c r="D110" s="6"/>
    </row>
    <row r="111" spans="2:4" ht="18.75" customHeight="1">
      <c r="B111" s="6"/>
      <c r="C111" s="6"/>
      <c r="D111" s="6"/>
    </row>
    <row r="112" spans="2:4" ht="18.75" customHeight="1">
      <c r="B112" s="6"/>
      <c r="C112" s="6"/>
      <c r="D112" s="6"/>
    </row>
    <row r="113" spans="2:4" ht="18.75" customHeight="1">
      <c r="B113" s="6"/>
      <c r="C113" s="6"/>
      <c r="D113" s="6"/>
    </row>
    <row r="114" spans="2:4" ht="18.75" customHeight="1">
      <c r="B114" s="6"/>
      <c r="C114" s="6"/>
      <c r="D114" s="6"/>
    </row>
    <row r="115" spans="2:4" ht="18.75" customHeight="1">
      <c r="B115" s="6"/>
      <c r="C115" s="6"/>
      <c r="D115" s="6"/>
    </row>
    <row r="116" spans="2:4" ht="18.75" customHeight="1">
      <c r="B116" s="6"/>
      <c r="C116" s="6"/>
      <c r="D116" s="6"/>
    </row>
    <row r="117" spans="2:4" ht="18.75" customHeight="1">
      <c r="B117" s="6"/>
      <c r="C117" s="6"/>
      <c r="D117" s="6"/>
    </row>
    <row r="118" spans="2:4" ht="18.75" customHeight="1">
      <c r="B118" s="6"/>
      <c r="C118" s="6"/>
      <c r="D118" s="6"/>
    </row>
    <row r="119" spans="2:4" ht="18.75" customHeight="1">
      <c r="B119" s="6"/>
      <c r="C119" s="6"/>
      <c r="D119" s="6"/>
    </row>
    <row r="120" spans="2:4" ht="18.75" customHeight="1">
      <c r="B120" s="6"/>
      <c r="C120" s="6"/>
      <c r="D120" s="6"/>
    </row>
    <row r="121" spans="2:4" ht="18.75" customHeight="1">
      <c r="B121" s="6"/>
      <c r="C121" s="6"/>
      <c r="D121" s="6"/>
    </row>
    <row r="122" spans="2:4" ht="18.75" customHeight="1">
      <c r="B122" s="6"/>
      <c r="C122" s="6"/>
      <c r="D122" s="6"/>
    </row>
    <row r="123" spans="2:4" ht="18.75" customHeight="1">
      <c r="B123" s="6"/>
      <c r="C123" s="6"/>
      <c r="D123" s="6"/>
    </row>
    <row r="124" spans="2:4" ht="18.75" customHeight="1">
      <c r="B124" s="6"/>
      <c r="C124" s="6"/>
      <c r="D124" s="6"/>
    </row>
    <row r="125" spans="2:4" ht="18.75" customHeight="1">
      <c r="B125" s="6"/>
      <c r="C125" s="6"/>
      <c r="D125" s="6"/>
    </row>
    <row r="126" spans="2:4" ht="18.75" customHeight="1">
      <c r="B126" s="6"/>
      <c r="C126" s="6"/>
      <c r="D126" s="6"/>
    </row>
    <row r="127" spans="2:4" ht="18.75" customHeight="1">
      <c r="B127" s="6"/>
      <c r="C127" s="6"/>
      <c r="D127" s="6"/>
    </row>
    <row r="128" spans="2:4" ht="18.75" customHeight="1">
      <c r="B128" s="6"/>
      <c r="C128" s="6"/>
      <c r="D128" s="6"/>
    </row>
    <row r="129" spans="2:4" ht="18.75" customHeight="1">
      <c r="B129" s="6"/>
      <c r="C129" s="6"/>
      <c r="D129" s="6"/>
    </row>
    <row r="130" spans="2:4" ht="18.75" customHeight="1">
      <c r="B130" s="6"/>
      <c r="C130" s="6"/>
      <c r="D130" s="6"/>
    </row>
    <row r="131" spans="2:4" ht="18.75" customHeight="1">
      <c r="B131" s="6"/>
      <c r="C131" s="6"/>
      <c r="D131" s="6"/>
    </row>
    <row r="132" spans="2:4" ht="18.75" customHeight="1">
      <c r="B132" s="6"/>
      <c r="C132" s="6"/>
      <c r="D132" s="6"/>
    </row>
    <row r="133" spans="2:4" ht="18.75" customHeight="1">
      <c r="B133" s="6"/>
      <c r="C133" s="6"/>
      <c r="D133" s="6"/>
    </row>
    <row r="134" spans="2:4" ht="18.75" customHeight="1">
      <c r="B134" s="6"/>
      <c r="C134" s="6"/>
      <c r="D134" s="6"/>
    </row>
    <row r="135" spans="2:4" ht="18.75" customHeight="1">
      <c r="B135" s="6"/>
      <c r="C135" s="6"/>
      <c r="D135" s="6"/>
    </row>
    <row r="136" spans="2:4" ht="18.75" customHeight="1">
      <c r="B136" s="6"/>
      <c r="C136" s="6"/>
      <c r="D136" s="6"/>
    </row>
    <row r="137" spans="2:4" ht="18.75" customHeight="1">
      <c r="B137" s="6"/>
      <c r="C137" s="6"/>
      <c r="D137" s="6"/>
    </row>
    <row r="138" spans="2:4" ht="18.75" customHeight="1">
      <c r="B138" s="6"/>
      <c r="C138" s="6"/>
      <c r="D138" s="6"/>
    </row>
    <row r="139" spans="2:4" ht="18.75" customHeight="1">
      <c r="B139" s="6"/>
      <c r="C139" s="6"/>
      <c r="D139" s="6"/>
    </row>
    <row r="140" spans="2:4" ht="18.75" customHeight="1">
      <c r="B140" s="6"/>
      <c r="C140" s="6"/>
      <c r="D140" s="6"/>
    </row>
    <row r="141" spans="2:4" ht="18.75" customHeight="1">
      <c r="B141" s="6"/>
      <c r="C141" s="6"/>
      <c r="D141" s="6"/>
    </row>
    <row r="142" spans="2:4" ht="18.75" customHeight="1">
      <c r="B142" s="6"/>
      <c r="C142" s="6"/>
      <c r="D142" s="6"/>
    </row>
    <row r="143" spans="2:4" ht="18.75" customHeight="1">
      <c r="B143" s="6"/>
      <c r="C143" s="6"/>
      <c r="D143" s="6"/>
    </row>
    <row r="144" spans="2:4" ht="18.75" customHeight="1">
      <c r="B144" s="6"/>
      <c r="C144" s="6"/>
      <c r="D144" s="6"/>
    </row>
    <row r="145" spans="2:4" ht="18.75" customHeight="1">
      <c r="B145" s="6"/>
      <c r="C145" s="6"/>
      <c r="D145" s="6"/>
    </row>
    <row r="146" spans="2:4" ht="18.75" customHeight="1">
      <c r="B146" s="6"/>
      <c r="C146" s="6"/>
      <c r="D146" s="6"/>
    </row>
    <row r="147" spans="2:4" ht="18.75" customHeight="1">
      <c r="B147" s="6"/>
      <c r="C147" s="6"/>
      <c r="D147" s="6"/>
    </row>
    <row r="148" spans="2:4" ht="18.75" customHeight="1">
      <c r="B148" s="6"/>
      <c r="C148" s="6"/>
      <c r="D148" s="6"/>
    </row>
    <row r="149" spans="2:4" ht="18.75" customHeight="1">
      <c r="B149" s="6"/>
      <c r="C149" s="6"/>
      <c r="D149" s="6"/>
    </row>
    <row r="150" spans="2:4" ht="18.75" customHeight="1">
      <c r="B150" s="6"/>
      <c r="C150" s="6"/>
      <c r="D150" s="6"/>
    </row>
    <row r="151" spans="2:4" ht="18.75" customHeight="1">
      <c r="B151" s="6"/>
      <c r="C151" s="6"/>
      <c r="D151" s="6"/>
    </row>
    <row r="152" spans="2:4" ht="18.75" customHeight="1">
      <c r="B152" s="6"/>
      <c r="C152" s="6"/>
      <c r="D152" s="6"/>
    </row>
    <row r="153" spans="2:4" ht="18.75" customHeight="1">
      <c r="B153" s="6"/>
      <c r="C153" s="6"/>
      <c r="D153" s="6"/>
    </row>
    <row r="154" spans="2:4" ht="18.75" customHeight="1">
      <c r="B154" s="6"/>
      <c r="C154" s="6"/>
      <c r="D154" s="6"/>
    </row>
    <row r="155" spans="2:4" ht="18.75" customHeight="1">
      <c r="B155" s="6"/>
      <c r="C155" s="6"/>
      <c r="D155" s="6"/>
    </row>
    <row r="156" spans="2:4" ht="18.75" customHeight="1">
      <c r="B156" s="6"/>
      <c r="C156" s="6"/>
      <c r="D156" s="6"/>
    </row>
    <row r="157" spans="2:4" ht="18.75" customHeight="1">
      <c r="B157" s="6"/>
      <c r="C157" s="6"/>
      <c r="D157" s="6"/>
    </row>
    <row r="158" spans="2:4" ht="18.75" customHeight="1">
      <c r="B158" s="6"/>
      <c r="C158" s="6"/>
      <c r="D158" s="6"/>
    </row>
    <row r="159" spans="2:4" ht="18.75" customHeight="1">
      <c r="B159" s="6"/>
      <c r="C159" s="6"/>
      <c r="D159" s="6"/>
    </row>
    <row r="160" spans="2:4" ht="18.75" customHeight="1">
      <c r="B160" s="6"/>
      <c r="C160" s="6"/>
      <c r="D160" s="6"/>
    </row>
    <row r="161" spans="2:4" ht="18.75" customHeight="1">
      <c r="B161" s="6"/>
      <c r="C161" s="6"/>
      <c r="D161" s="6"/>
    </row>
    <row r="162" spans="2:4" ht="18.75" customHeight="1">
      <c r="B162" s="6"/>
      <c r="C162" s="6"/>
      <c r="D162" s="6"/>
    </row>
    <row r="163" spans="2:4" ht="18.75" customHeight="1">
      <c r="B163" s="6"/>
      <c r="C163" s="6"/>
      <c r="D163" s="6"/>
    </row>
    <row r="164" spans="2:4" ht="18.75" customHeight="1">
      <c r="B164" s="6"/>
      <c r="C164" s="6"/>
      <c r="D164" s="6"/>
    </row>
    <row r="165" spans="2:4" ht="18.75" customHeight="1">
      <c r="B165" s="6"/>
      <c r="C165" s="6"/>
      <c r="D165" s="6"/>
    </row>
    <row r="166" spans="2:4" ht="18.75" customHeight="1">
      <c r="B166" s="6"/>
      <c r="C166" s="6"/>
      <c r="D166" s="6"/>
    </row>
    <row r="167" spans="2:4" ht="18.75" customHeight="1">
      <c r="B167" s="6"/>
      <c r="C167" s="6"/>
      <c r="D167" s="6"/>
    </row>
    <row r="168" spans="2:4" ht="18.75" customHeight="1">
      <c r="B168" s="6"/>
      <c r="C168" s="6"/>
      <c r="D168" s="6"/>
    </row>
    <row r="169" spans="2:4" ht="18.75" customHeight="1">
      <c r="B169" s="6"/>
      <c r="C169" s="6"/>
      <c r="D169" s="6"/>
    </row>
    <row r="170" spans="2:4" ht="18.75" customHeight="1">
      <c r="B170" s="6"/>
      <c r="C170" s="6"/>
      <c r="D170" s="6"/>
    </row>
    <row r="171" spans="2:4" ht="18.75" customHeight="1">
      <c r="B171" s="6"/>
      <c r="C171" s="6"/>
      <c r="D171" s="6"/>
    </row>
    <row r="172" spans="2:4" ht="18.75" customHeight="1">
      <c r="B172" s="6"/>
      <c r="C172" s="6"/>
      <c r="D172" s="6"/>
    </row>
    <row r="173" spans="2:4" ht="18.75" customHeight="1">
      <c r="B173" s="6"/>
      <c r="C173" s="6"/>
      <c r="D173" s="6"/>
    </row>
    <row r="174" spans="2:4" ht="18.75" customHeight="1">
      <c r="B174" s="6"/>
      <c r="C174" s="6"/>
      <c r="D174" s="6"/>
    </row>
    <row r="175" spans="2:4" ht="18.75" customHeight="1">
      <c r="B175" s="6"/>
      <c r="C175" s="6"/>
      <c r="D175" s="6"/>
    </row>
    <row r="176" spans="2:4" ht="18.75" customHeight="1">
      <c r="B176" s="6"/>
      <c r="C176" s="6"/>
      <c r="D176" s="6"/>
    </row>
    <row r="177" spans="2:4" ht="18.75" customHeight="1">
      <c r="B177" s="6"/>
      <c r="C177" s="6"/>
      <c r="D177" s="6"/>
    </row>
    <row r="178" spans="2:4" ht="18.75" customHeight="1">
      <c r="B178" s="6"/>
      <c r="C178" s="6"/>
      <c r="D178" s="6"/>
    </row>
    <row r="179" spans="2:4" ht="18.75" customHeight="1">
      <c r="B179" s="6"/>
      <c r="C179" s="6"/>
      <c r="D179" s="6"/>
    </row>
    <row r="180" spans="2:4" ht="18.75" customHeight="1">
      <c r="B180" s="6"/>
      <c r="C180" s="6"/>
      <c r="D180" s="6"/>
    </row>
    <row r="181" spans="2:4" ht="18.75" customHeight="1">
      <c r="B181" s="6"/>
      <c r="C181" s="6"/>
      <c r="D181" s="6"/>
    </row>
    <row r="182" spans="2:4" ht="18.75" customHeight="1">
      <c r="B182" s="6"/>
      <c r="C182" s="6"/>
      <c r="D182" s="6"/>
    </row>
    <row r="183" spans="2:4" ht="18.75" customHeight="1">
      <c r="B183" s="6"/>
      <c r="C183" s="6"/>
      <c r="D183" s="6"/>
    </row>
    <row r="184" spans="2:4" ht="18.75" customHeight="1">
      <c r="B184" s="6"/>
      <c r="C184" s="6"/>
      <c r="D184" s="6"/>
    </row>
    <row r="185" spans="2:4" ht="18.75" customHeight="1">
      <c r="B185" s="6"/>
      <c r="C185" s="6"/>
      <c r="D185" s="6"/>
    </row>
    <row r="186" spans="2:4" ht="18.75" customHeight="1">
      <c r="B186" s="6"/>
      <c r="C186" s="6"/>
      <c r="D186" s="6"/>
    </row>
    <row r="187" spans="2:4" ht="18.75" customHeight="1">
      <c r="B187" s="6"/>
      <c r="C187" s="6"/>
      <c r="D187" s="6"/>
    </row>
    <row r="188" spans="2:4" ht="18.75" customHeight="1">
      <c r="B188" s="6"/>
      <c r="C188" s="6"/>
      <c r="D188" s="6"/>
    </row>
    <row r="189" spans="2:4" ht="18.75" customHeight="1">
      <c r="B189" s="6"/>
      <c r="C189" s="6"/>
      <c r="D189" s="6"/>
    </row>
    <row r="190" spans="2:4" ht="18.75" customHeight="1">
      <c r="B190" s="6"/>
      <c r="C190" s="6"/>
      <c r="D190" s="6"/>
    </row>
    <row r="191" spans="2:4" ht="18.75" customHeight="1">
      <c r="B191" s="6"/>
      <c r="C191" s="6"/>
      <c r="D191" s="6"/>
    </row>
    <row r="192" spans="2:4" ht="18.75" customHeight="1">
      <c r="B192" s="6"/>
      <c r="C192" s="6"/>
      <c r="D192" s="6"/>
    </row>
    <row r="193" spans="2:4" ht="18.75" customHeight="1">
      <c r="B193" s="6"/>
      <c r="C193" s="6"/>
      <c r="D193" s="6"/>
    </row>
    <row r="194" spans="2:4" ht="18.75" customHeight="1">
      <c r="B194" s="6"/>
      <c r="C194" s="6"/>
      <c r="D194" s="6"/>
    </row>
    <row r="195" spans="2:4" ht="18.75" customHeight="1">
      <c r="B195" s="6"/>
      <c r="C195" s="6"/>
      <c r="D195" s="6"/>
    </row>
    <row r="196" spans="2:4" ht="18.75" customHeight="1">
      <c r="B196" s="6"/>
      <c r="C196" s="6"/>
      <c r="D196" s="6"/>
    </row>
    <row r="197" spans="2:4" ht="18.75" customHeight="1">
      <c r="B197" s="6"/>
      <c r="C197" s="6"/>
      <c r="D197" s="6"/>
    </row>
    <row r="198" spans="2:4" ht="18.75" customHeight="1">
      <c r="B198" s="6"/>
      <c r="C198" s="6"/>
      <c r="D198" s="6"/>
    </row>
    <row r="199" spans="2:4" ht="18.75" customHeight="1">
      <c r="B199" s="6"/>
      <c r="C199" s="6"/>
      <c r="D199" s="6"/>
    </row>
    <row r="200" spans="2:4" ht="18.75" customHeight="1">
      <c r="B200" s="6"/>
      <c r="C200" s="6"/>
      <c r="D200" s="6"/>
    </row>
    <row r="201" spans="2:4" ht="18.75" customHeight="1">
      <c r="B201" s="6"/>
      <c r="C201" s="6"/>
      <c r="D201" s="6"/>
    </row>
    <row r="202" spans="2:4" ht="18.75" customHeight="1">
      <c r="B202" s="6"/>
      <c r="C202" s="6"/>
      <c r="D202" s="6"/>
    </row>
    <row r="203" spans="2:4" ht="18.75" customHeight="1">
      <c r="B203" s="6"/>
      <c r="C203" s="6"/>
      <c r="D203" s="6"/>
    </row>
    <row r="204" spans="2:4" ht="18.75" customHeight="1">
      <c r="B204" s="6"/>
      <c r="C204" s="6"/>
      <c r="D204" s="6"/>
    </row>
    <row r="205" spans="2:4" ht="18.75" customHeight="1">
      <c r="B205" s="6"/>
      <c r="C205" s="6"/>
      <c r="D205" s="6"/>
    </row>
    <row r="206" spans="2:4" ht="18.75" customHeight="1">
      <c r="B206" s="6"/>
      <c r="C206" s="6"/>
      <c r="D206" s="6"/>
    </row>
    <row r="207" spans="2:4" ht="18.75" customHeight="1">
      <c r="B207" s="6"/>
      <c r="C207" s="6"/>
      <c r="D207" s="6"/>
    </row>
    <row r="208" spans="2:4" ht="18.75" customHeight="1">
      <c r="B208" s="6"/>
      <c r="C208" s="6"/>
      <c r="D208" s="6"/>
    </row>
    <row r="209" spans="2:4" ht="18.75" customHeight="1">
      <c r="B209" s="6"/>
      <c r="C209" s="6"/>
      <c r="D209" s="6"/>
    </row>
    <row r="210" spans="2:4" ht="18.75" customHeight="1">
      <c r="B210" s="6"/>
      <c r="C210" s="6"/>
      <c r="D210" s="6"/>
    </row>
    <row r="211" spans="2:4" ht="18.75" customHeight="1">
      <c r="B211" s="6"/>
      <c r="C211" s="6"/>
      <c r="D211" s="6"/>
    </row>
    <row r="212" spans="2:4" ht="18.75" customHeight="1">
      <c r="B212" s="6"/>
      <c r="C212" s="6"/>
      <c r="D212" s="6"/>
    </row>
    <row r="213" spans="2:4" ht="18.75" customHeight="1">
      <c r="B213" s="6"/>
      <c r="C213" s="6"/>
      <c r="D213" s="6"/>
    </row>
    <row r="214" spans="2:4" ht="18.75" customHeight="1">
      <c r="B214" s="6"/>
      <c r="C214" s="6"/>
      <c r="D214" s="6"/>
    </row>
    <row r="215" spans="2:4" ht="18.75" customHeight="1">
      <c r="B215" s="6"/>
      <c r="C215" s="6"/>
      <c r="D215" s="6"/>
    </row>
    <row r="216" spans="2:4" ht="18.75" customHeight="1">
      <c r="B216" s="6"/>
      <c r="C216" s="6"/>
      <c r="D216" s="6"/>
    </row>
    <row r="217" spans="2:4" ht="18.75" customHeight="1">
      <c r="B217" s="6"/>
      <c r="C217" s="6"/>
      <c r="D217" s="6"/>
    </row>
    <row r="218" spans="2:4" ht="18.75" customHeight="1">
      <c r="B218" s="6"/>
      <c r="C218" s="6"/>
      <c r="D218" s="6"/>
    </row>
    <row r="219" spans="2:4" ht="18.75" customHeight="1">
      <c r="B219" s="6"/>
      <c r="C219" s="6"/>
      <c r="D219" s="6"/>
    </row>
    <row r="220" spans="2:4" ht="18.75" customHeight="1">
      <c r="B220" s="6"/>
      <c r="C220" s="6"/>
      <c r="D220" s="6"/>
    </row>
    <row r="221" spans="2:4" ht="18.75" customHeight="1">
      <c r="B221" s="6"/>
      <c r="C221" s="6"/>
      <c r="D221" s="6"/>
    </row>
    <row r="222" spans="2:4" ht="18.75" customHeight="1">
      <c r="B222" s="6"/>
      <c r="C222" s="6"/>
      <c r="D222" s="6"/>
    </row>
    <row r="223" spans="2:4" ht="18.75" customHeight="1">
      <c r="B223" s="6"/>
      <c r="C223" s="6"/>
      <c r="D223" s="6"/>
    </row>
    <row r="224" spans="2:4" ht="18.75" customHeight="1">
      <c r="B224" s="6"/>
      <c r="C224" s="6"/>
      <c r="D224" s="6"/>
    </row>
    <row r="225" spans="2:4" ht="18.75" customHeight="1">
      <c r="B225" s="6"/>
      <c r="C225" s="6"/>
      <c r="D225" s="6"/>
    </row>
    <row r="226" spans="2:4" ht="18.75" customHeight="1">
      <c r="B226" s="6"/>
      <c r="C226" s="6"/>
      <c r="D226" s="6"/>
    </row>
    <row r="227" spans="2:4" ht="18.75" customHeight="1">
      <c r="B227" s="6"/>
      <c r="C227" s="6"/>
      <c r="D227" s="6"/>
    </row>
    <row r="228" spans="2:4" ht="18.75" customHeight="1">
      <c r="B228" s="6"/>
      <c r="C228" s="6"/>
      <c r="D228" s="6"/>
    </row>
    <row r="229" spans="2:4" ht="18.75" customHeight="1">
      <c r="B229" s="6"/>
      <c r="C229" s="6"/>
      <c r="D229" s="6"/>
    </row>
    <row r="230" spans="2:4" ht="18.75" customHeight="1">
      <c r="B230" s="6"/>
      <c r="C230" s="6"/>
      <c r="D230" s="6"/>
    </row>
    <row r="231" spans="2:4" ht="18.75" customHeight="1">
      <c r="B231" s="6"/>
      <c r="C231" s="6"/>
      <c r="D231" s="6"/>
    </row>
    <row r="232" spans="2:4" ht="18.75" customHeight="1">
      <c r="B232" s="6"/>
      <c r="C232" s="6"/>
      <c r="D232" s="6"/>
    </row>
    <row r="233" spans="2:4" ht="18.75" customHeight="1">
      <c r="B233" s="6"/>
      <c r="C233" s="6"/>
      <c r="D233" s="6"/>
    </row>
    <row r="234" spans="2:4" ht="18.75" customHeight="1">
      <c r="B234" s="6"/>
      <c r="C234" s="6"/>
      <c r="D234" s="6"/>
    </row>
    <row r="235" spans="2:4" ht="18.75" customHeight="1">
      <c r="B235" s="6"/>
      <c r="C235" s="6"/>
      <c r="D235" s="6"/>
    </row>
    <row r="236" spans="2:4" ht="18.75" customHeight="1">
      <c r="B236" s="6"/>
      <c r="C236" s="6"/>
      <c r="D236" s="6"/>
    </row>
    <row r="237" spans="2:4" ht="18.75" customHeight="1">
      <c r="B237" s="6"/>
      <c r="C237" s="6"/>
      <c r="D237" s="6"/>
    </row>
    <row r="238" spans="2:4" ht="18.75" customHeight="1">
      <c r="B238" s="6"/>
      <c r="C238" s="6"/>
      <c r="D238" s="6"/>
    </row>
    <row r="239" spans="2:4" ht="18.75" customHeight="1">
      <c r="B239" s="6"/>
      <c r="C239" s="6"/>
      <c r="D239" s="6"/>
    </row>
    <row r="240" spans="2:4" ht="18.75" customHeight="1">
      <c r="B240" s="6"/>
      <c r="C240" s="6"/>
      <c r="D240" s="6"/>
    </row>
    <row r="241" spans="2:4" ht="18.75" customHeight="1">
      <c r="B241" s="6"/>
      <c r="C241" s="6"/>
      <c r="D241" s="6"/>
    </row>
    <row r="242" spans="2:4" ht="18.75" customHeight="1">
      <c r="B242" s="6"/>
      <c r="C242" s="6"/>
      <c r="D242" s="6"/>
    </row>
    <row r="243" spans="2:4" ht="18.75" customHeight="1">
      <c r="B243" s="6"/>
      <c r="C243" s="6"/>
      <c r="D243" s="6"/>
    </row>
    <row r="244" spans="2:4" ht="18.75" customHeight="1">
      <c r="B244" s="6"/>
      <c r="C244" s="6"/>
      <c r="D244" s="6"/>
    </row>
    <row r="245" spans="2:4" ht="18.75" customHeight="1">
      <c r="B245" s="6"/>
      <c r="C245" s="6"/>
      <c r="D245" s="6"/>
    </row>
    <row r="246" spans="2:4" ht="18.75" customHeight="1">
      <c r="B246" s="6"/>
      <c r="C246" s="6"/>
      <c r="D246" s="6"/>
    </row>
    <row r="247" spans="2:4" ht="18.75" customHeight="1">
      <c r="B247" s="6"/>
      <c r="C247" s="6"/>
      <c r="D247" s="6"/>
    </row>
    <row r="248" spans="2:4" ht="18.75" customHeight="1">
      <c r="B248" s="6"/>
      <c r="C248" s="6"/>
      <c r="D248" s="6"/>
    </row>
    <row r="249" spans="2:4" ht="18.75" customHeight="1">
      <c r="B249" s="6"/>
      <c r="C249" s="6"/>
      <c r="D249" s="6"/>
    </row>
    <row r="250" spans="2:4" ht="18.75" customHeight="1">
      <c r="B250" s="6"/>
      <c r="C250" s="6"/>
      <c r="D250" s="6"/>
    </row>
    <row r="251" spans="2:4" ht="18.75" customHeight="1">
      <c r="B251" s="6"/>
      <c r="C251" s="6"/>
      <c r="D251" s="6"/>
    </row>
    <row r="252" spans="2:4" ht="18.75" customHeight="1">
      <c r="B252" s="6"/>
      <c r="C252" s="6"/>
      <c r="D252" s="6"/>
    </row>
    <row r="253" spans="2:4" ht="18.75" customHeight="1">
      <c r="B253" s="6"/>
      <c r="C253" s="6"/>
      <c r="D253" s="6"/>
    </row>
    <row r="254" spans="2:4" ht="18.75" customHeight="1">
      <c r="B254" s="6"/>
      <c r="C254" s="6"/>
      <c r="D254" s="6"/>
    </row>
    <row r="255" spans="2:4" ht="18.75" customHeight="1">
      <c r="B255" s="6"/>
      <c r="C255" s="6"/>
      <c r="D255" s="6"/>
    </row>
    <row r="256" spans="2:4" ht="18.75" customHeight="1">
      <c r="B256" s="6"/>
      <c r="C256" s="6"/>
      <c r="D256" s="6"/>
    </row>
    <row r="257" spans="2:4" ht="18.75" customHeight="1">
      <c r="B257" s="6"/>
      <c r="C257" s="6"/>
      <c r="D257" s="6"/>
    </row>
    <row r="258" spans="2:4" ht="18.75" customHeight="1">
      <c r="B258" s="6"/>
      <c r="C258" s="6"/>
      <c r="D258" s="6"/>
    </row>
    <row r="259" spans="2:4" ht="18.75" customHeight="1">
      <c r="B259" s="6"/>
      <c r="C259" s="6"/>
      <c r="D259" s="6"/>
    </row>
    <row r="260" spans="2:4" ht="18.75" customHeight="1">
      <c r="B260" s="6"/>
      <c r="C260" s="6"/>
      <c r="D260" s="6"/>
    </row>
    <row r="261" spans="2:4" ht="18.75" customHeight="1">
      <c r="B261" s="6"/>
      <c r="C261" s="6"/>
      <c r="D261" s="6"/>
    </row>
    <row r="262" spans="2:4" ht="18.75" customHeight="1">
      <c r="B262" s="6"/>
      <c r="C262" s="6"/>
      <c r="D262" s="6"/>
    </row>
    <row r="263" spans="2:4" ht="18.75" customHeight="1">
      <c r="B263" s="6"/>
      <c r="C263" s="6"/>
      <c r="D263" s="6"/>
    </row>
    <row r="264" spans="2:4" ht="18.75" customHeight="1">
      <c r="B264" s="6"/>
      <c r="C264" s="6"/>
      <c r="D264" s="6"/>
    </row>
    <row r="265" spans="2:4" ht="18.75" customHeight="1">
      <c r="B265" s="6"/>
      <c r="C265" s="6"/>
      <c r="D265" s="6"/>
    </row>
    <row r="266" spans="2:4" ht="18.75" customHeight="1">
      <c r="B266" s="6"/>
      <c r="C266" s="6"/>
      <c r="D266" s="6"/>
    </row>
    <row r="267" spans="2:4" ht="18.75" customHeight="1">
      <c r="B267" s="6"/>
      <c r="C267" s="6"/>
      <c r="D267" s="6"/>
    </row>
    <row r="268" spans="2:4" ht="18.75" customHeight="1">
      <c r="B268" s="6"/>
      <c r="C268" s="6"/>
      <c r="D268" s="6"/>
    </row>
    <row r="269" spans="2:4" ht="18.75" customHeight="1">
      <c r="B269" s="6"/>
      <c r="C269" s="6"/>
      <c r="D269" s="6"/>
    </row>
    <row r="270" spans="2:4" ht="18.75" customHeight="1">
      <c r="B270" s="6"/>
      <c r="C270" s="6"/>
      <c r="D270" s="6"/>
    </row>
    <row r="271" spans="2:4" ht="18.75" customHeight="1">
      <c r="B271" s="6"/>
      <c r="C271" s="6"/>
      <c r="D271" s="6"/>
    </row>
    <row r="272" spans="2:4" ht="18.75" customHeight="1">
      <c r="B272" s="6"/>
      <c r="C272" s="6"/>
      <c r="D272" s="6"/>
    </row>
    <row r="273" spans="2:4" ht="18.75" customHeight="1">
      <c r="B273" s="6"/>
      <c r="C273" s="6"/>
      <c r="D273" s="6"/>
    </row>
    <row r="274" spans="2:4" ht="18.75" customHeight="1">
      <c r="B274" s="6"/>
      <c r="C274" s="6"/>
      <c r="D274" s="6"/>
    </row>
    <row r="275" spans="2:4" ht="18.75" customHeight="1">
      <c r="B275" s="6"/>
      <c r="C275" s="6"/>
      <c r="D275" s="6"/>
    </row>
    <row r="276" spans="2:4" ht="18.75" customHeight="1">
      <c r="B276" s="6"/>
      <c r="C276" s="6"/>
      <c r="D276" s="6"/>
    </row>
    <row r="277" spans="2:4" ht="18.75" customHeight="1">
      <c r="B277" s="6"/>
      <c r="C277" s="6"/>
      <c r="D277" s="6"/>
    </row>
    <row r="278" spans="2:4" ht="18.75" customHeight="1">
      <c r="B278" s="6"/>
      <c r="C278" s="6"/>
      <c r="D278" s="6"/>
    </row>
    <row r="279" spans="2:4" ht="18.75" customHeight="1">
      <c r="B279" s="6"/>
      <c r="C279" s="6"/>
      <c r="D279" s="6"/>
    </row>
    <row r="280" spans="2:4" ht="18.75" customHeight="1">
      <c r="B280" s="6"/>
      <c r="C280" s="6"/>
      <c r="D280" s="6"/>
    </row>
    <row r="281" spans="2:4" ht="18.75" customHeight="1">
      <c r="B281" s="6"/>
      <c r="C281" s="6"/>
      <c r="D281" s="6"/>
    </row>
    <row r="282" spans="2:4" ht="18.75" customHeight="1">
      <c r="B282" s="6"/>
      <c r="C282" s="6"/>
      <c r="D282" s="6"/>
    </row>
    <row r="283" spans="2:4" ht="18.75" customHeight="1">
      <c r="B283" s="6"/>
      <c r="C283" s="6"/>
      <c r="D283" s="6"/>
    </row>
    <row r="284" spans="2:4" ht="18.75" customHeight="1">
      <c r="B284" s="6"/>
      <c r="C284" s="6"/>
      <c r="D284" s="6"/>
    </row>
    <row r="285" spans="2:4" ht="18.75" customHeight="1">
      <c r="B285" s="6"/>
      <c r="C285" s="6"/>
      <c r="D285" s="6"/>
    </row>
    <row r="286" spans="2:4" ht="18.75" customHeight="1">
      <c r="B286" s="6"/>
      <c r="C286" s="6"/>
      <c r="D286" s="6"/>
    </row>
    <row r="287" spans="2:4" ht="18.75" customHeight="1">
      <c r="B287" s="6"/>
      <c r="C287" s="6"/>
      <c r="D287" s="6"/>
    </row>
    <row r="288" spans="2:4" ht="18.75" customHeight="1">
      <c r="B288" s="6"/>
      <c r="C288" s="6"/>
      <c r="D288" s="6"/>
    </row>
    <row r="289" spans="2:4" ht="18.75" customHeight="1">
      <c r="B289" s="6"/>
      <c r="C289" s="6"/>
      <c r="D289" s="6"/>
    </row>
    <row r="290" spans="2:4" ht="18.75" customHeight="1">
      <c r="B290" s="6"/>
      <c r="C290" s="6"/>
      <c r="D290" s="6"/>
    </row>
    <row r="291" spans="2:4" ht="18.75" customHeight="1">
      <c r="B291" s="6"/>
      <c r="C291" s="6"/>
      <c r="D291" s="6"/>
    </row>
    <row r="292" spans="2:4" ht="18.75" customHeight="1">
      <c r="B292" s="6"/>
      <c r="C292" s="6"/>
      <c r="D292" s="6"/>
    </row>
    <row r="293" spans="2:4" ht="18.75" customHeight="1">
      <c r="B293" s="6"/>
      <c r="C293" s="6"/>
      <c r="D293" s="6"/>
    </row>
    <row r="294" spans="2:4" ht="18.75" customHeight="1">
      <c r="B294" s="6"/>
      <c r="C294" s="6"/>
      <c r="D294" s="6"/>
    </row>
    <row r="295" spans="2:4" ht="18.75" customHeight="1">
      <c r="B295" s="6"/>
      <c r="C295" s="6"/>
      <c r="D295" s="6"/>
    </row>
    <row r="296" spans="2:4" ht="18.75" customHeight="1">
      <c r="B296" s="6"/>
      <c r="C296" s="6"/>
      <c r="D296" s="6"/>
    </row>
    <row r="297" spans="2:4" ht="18.75" customHeight="1">
      <c r="B297" s="6"/>
      <c r="C297" s="6"/>
      <c r="D297" s="6"/>
    </row>
    <row r="298" spans="2:4" ht="18.75" customHeight="1">
      <c r="B298" s="6"/>
      <c r="C298" s="6"/>
      <c r="D298" s="6"/>
    </row>
    <row r="299" spans="2:4" ht="18.75" customHeight="1">
      <c r="B299" s="6"/>
      <c r="C299" s="6"/>
      <c r="D299" s="6"/>
    </row>
    <row r="300" spans="2:4" ht="18.75" customHeight="1">
      <c r="B300" s="6"/>
      <c r="C300" s="6"/>
      <c r="D300" s="6"/>
    </row>
    <row r="301" spans="2:4" ht="18.75" customHeight="1">
      <c r="B301" s="6"/>
      <c r="C301" s="6"/>
      <c r="D301" s="6"/>
    </row>
    <row r="302" spans="2:4" ht="18.75" customHeight="1">
      <c r="B302" s="6"/>
      <c r="C302" s="6"/>
      <c r="D302" s="6"/>
    </row>
    <row r="303" spans="2:4" ht="18.75" customHeight="1">
      <c r="B303" s="6"/>
      <c r="C303" s="6"/>
      <c r="D303" s="6"/>
    </row>
    <row r="304" spans="2:4" ht="18.75" customHeight="1">
      <c r="B304" s="6"/>
      <c r="C304" s="6"/>
      <c r="D304" s="6"/>
    </row>
    <row r="305" spans="2:4" ht="18.75" customHeight="1">
      <c r="B305" s="6"/>
      <c r="C305" s="6"/>
      <c r="D305" s="6"/>
    </row>
    <row r="306" spans="2:4" ht="18.75" customHeight="1">
      <c r="B306" s="6"/>
      <c r="C306" s="6"/>
      <c r="D306" s="6"/>
    </row>
    <row r="307" spans="2:4" ht="18.75" customHeight="1">
      <c r="B307" s="6"/>
      <c r="C307" s="6"/>
      <c r="D307" s="6"/>
    </row>
    <row r="308" spans="2:4" ht="18.75" customHeight="1">
      <c r="B308" s="6"/>
      <c r="C308" s="6"/>
      <c r="D308" s="6"/>
    </row>
    <row r="309" spans="2:4" ht="18.75" customHeight="1">
      <c r="B309" s="6"/>
      <c r="C309" s="6"/>
      <c r="D309" s="6"/>
    </row>
    <row r="310" spans="2:4" ht="18.75" customHeight="1">
      <c r="B310" s="6"/>
      <c r="C310" s="6"/>
      <c r="D310" s="6"/>
    </row>
    <row r="311" spans="2:4" ht="18.75" customHeight="1">
      <c r="B311" s="6"/>
      <c r="C311" s="6"/>
      <c r="D311" s="6"/>
    </row>
    <row r="312" spans="2:4" ht="18.75" customHeight="1">
      <c r="B312" s="6"/>
      <c r="C312" s="6"/>
      <c r="D312" s="6"/>
    </row>
    <row r="313" spans="2:4" ht="18.75" customHeight="1">
      <c r="B313" s="6"/>
      <c r="C313" s="6"/>
      <c r="D313" s="6"/>
    </row>
    <row r="314" spans="2:4" ht="18.75" customHeight="1">
      <c r="B314" s="6"/>
      <c r="C314" s="6"/>
      <c r="D314" s="6"/>
    </row>
    <row r="315" spans="2:4" ht="18.75" customHeight="1">
      <c r="B315" s="6"/>
      <c r="C315" s="6"/>
      <c r="D315" s="6"/>
    </row>
    <row r="316" spans="2:4" ht="18.75" customHeight="1">
      <c r="B316" s="6"/>
      <c r="C316" s="6"/>
      <c r="D316" s="6"/>
    </row>
    <row r="317" spans="2:4" ht="18.75" customHeight="1">
      <c r="B317" s="6"/>
      <c r="C317" s="6"/>
      <c r="D317" s="6"/>
    </row>
    <row r="318" spans="2:4" ht="18.75" customHeight="1">
      <c r="B318" s="6"/>
      <c r="C318" s="6"/>
      <c r="D318" s="6"/>
    </row>
    <row r="319" spans="2:4" ht="18.75" customHeight="1">
      <c r="B319" s="6"/>
      <c r="C319" s="6"/>
      <c r="D319" s="6"/>
    </row>
    <row r="320" spans="2:4" ht="18.75" customHeight="1">
      <c r="B320" s="6"/>
      <c r="C320" s="6"/>
      <c r="D320" s="6"/>
    </row>
    <row r="321" spans="2:4" ht="18.75" customHeight="1">
      <c r="B321" s="6"/>
      <c r="C321" s="6"/>
      <c r="D321" s="6"/>
    </row>
    <row r="322" spans="2:4" ht="18.75" customHeight="1">
      <c r="B322" s="6"/>
      <c r="C322" s="6"/>
      <c r="D322" s="6"/>
    </row>
    <row r="323" spans="2:4" ht="18.75" customHeight="1">
      <c r="B323" s="6"/>
      <c r="C323" s="6"/>
      <c r="D323" s="6"/>
    </row>
    <row r="324" spans="2:4" ht="18.75" customHeight="1">
      <c r="B324" s="6"/>
      <c r="C324" s="6"/>
      <c r="D324" s="6"/>
    </row>
    <row r="325" spans="2:4" ht="18.75" customHeight="1">
      <c r="B325" s="6"/>
      <c r="C325" s="6"/>
      <c r="D325" s="6"/>
    </row>
    <row r="326" spans="2:4" ht="18.75" customHeight="1">
      <c r="B326" s="6"/>
      <c r="C326" s="6"/>
      <c r="D326" s="6"/>
    </row>
    <row r="327" spans="2:4" ht="18.75" customHeight="1">
      <c r="B327" s="6"/>
      <c r="C327" s="6"/>
      <c r="D327" s="6"/>
    </row>
    <row r="328" spans="2:4" ht="18.75" customHeight="1">
      <c r="B328" s="6"/>
      <c r="C328" s="6"/>
      <c r="D328" s="6"/>
    </row>
    <row r="329" spans="2:4" ht="18.75" customHeight="1">
      <c r="B329" s="6"/>
      <c r="C329" s="6"/>
      <c r="D329" s="6"/>
    </row>
    <row r="330" spans="2:4" ht="18.75" customHeight="1">
      <c r="B330" s="6"/>
      <c r="C330" s="6"/>
      <c r="D330" s="6"/>
    </row>
    <row r="331" spans="2:4" ht="18.75" customHeight="1">
      <c r="B331" s="6"/>
      <c r="C331" s="6"/>
      <c r="D331" s="6"/>
    </row>
    <row r="332" spans="2:4" ht="18.75" customHeight="1">
      <c r="B332" s="6"/>
      <c r="C332" s="6"/>
      <c r="D332" s="6"/>
    </row>
    <row r="333" spans="2:4" ht="18.75" customHeight="1">
      <c r="B333" s="6"/>
      <c r="C333" s="6"/>
      <c r="D333" s="6"/>
    </row>
    <row r="334" spans="2:4" ht="18.75" customHeight="1">
      <c r="B334" s="6"/>
      <c r="C334" s="6"/>
      <c r="D334" s="6"/>
    </row>
    <row r="335" spans="2:4" ht="18.75" customHeight="1">
      <c r="B335" s="6"/>
      <c r="C335" s="6"/>
      <c r="D335" s="6"/>
    </row>
    <row r="336" spans="2:4" ht="18.75" customHeight="1">
      <c r="B336" s="6"/>
      <c r="C336" s="6"/>
      <c r="D336" s="6"/>
    </row>
    <row r="337" spans="2:4" ht="18.75" customHeight="1">
      <c r="B337" s="6"/>
      <c r="C337" s="6"/>
      <c r="D337" s="6"/>
    </row>
    <row r="338" spans="2:4" ht="18.75" customHeight="1">
      <c r="B338" s="6"/>
      <c r="C338" s="6"/>
      <c r="D338" s="6"/>
    </row>
    <row r="339" spans="2:4" ht="18.75" customHeight="1">
      <c r="B339" s="6"/>
      <c r="C339" s="6"/>
      <c r="D339" s="6"/>
    </row>
    <row r="340" spans="2:4" ht="18.75" customHeight="1">
      <c r="B340" s="6"/>
      <c r="C340" s="6"/>
      <c r="D340" s="6"/>
    </row>
    <row r="341" spans="2:4" ht="18.75" customHeight="1">
      <c r="B341" s="6"/>
      <c r="C341" s="6"/>
      <c r="D341" s="6"/>
    </row>
    <row r="342" spans="2:4" ht="18.75" customHeight="1">
      <c r="B342" s="6"/>
      <c r="C342" s="6"/>
      <c r="D342" s="6"/>
    </row>
    <row r="343" spans="2:4" ht="18.75" customHeight="1">
      <c r="B343" s="6"/>
      <c r="C343" s="6"/>
      <c r="D343" s="6"/>
    </row>
    <row r="344" spans="2:4" ht="18.75" customHeight="1">
      <c r="B344" s="6"/>
      <c r="C344" s="6"/>
      <c r="D344" s="6"/>
    </row>
    <row r="345" spans="2:4" ht="18.75" customHeight="1">
      <c r="B345" s="6"/>
      <c r="C345" s="6"/>
      <c r="D345" s="6"/>
    </row>
    <row r="346" spans="2:4" ht="18.75" customHeight="1">
      <c r="B346" s="6"/>
      <c r="C346" s="6"/>
      <c r="D346" s="6"/>
    </row>
    <row r="347" spans="2:4" ht="18.75" customHeight="1">
      <c r="B347" s="6"/>
      <c r="C347" s="6"/>
      <c r="D347" s="6"/>
    </row>
    <row r="348" spans="2:4" ht="18.75" customHeight="1">
      <c r="B348" s="6"/>
      <c r="C348" s="6"/>
      <c r="D348" s="6"/>
    </row>
    <row r="349" spans="2:4" ht="18.75" customHeight="1">
      <c r="B349" s="6"/>
      <c r="C349" s="6"/>
      <c r="D349" s="6"/>
    </row>
    <row r="350" spans="2:4" ht="18.75" customHeight="1">
      <c r="B350" s="6"/>
      <c r="C350" s="6"/>
      <c r="D350" s="6"/>
    </row>
    <row r="351" spans="2:4" ht="18.75" customHeight="1">
      <c r="B351" s="6"/>
      <c r="C351" s="6"/>
      <c r="D351" s="6"/>
    </row>
    <row r="352" spans="2:4" ht="18.75" customHeight="1">
      <c r="B352" s="6"/>
      <c r="C352" s="6"/>
      <c r="D352" s="6"/>
    </row>
    <row r="353" spans="2:4" ht="18.75" customHeight="1">
      <c r="B353" s="6"/>
      <c r="C353" s="6"/>
      <c r="D353" s="6"/>
    </row>
    <row r="354" spans="2:4" ht="18.75" customHeight="1">
      <c r="B354" s="6"/>
      <c r="C354" s="6"/>
      <c r="D354" s="6"/>
    </row>
    <row r="355" spans="2:4" ht="18.75" customHeight="1">
      <c r="B355" s="6"/>
      <c r="C355" s="6"/>
      <c r="D355" s="6"/>
    </row>
    <row r="356" spans="2:4" ht="18.75" customHeight="1">
      <c r="B356" s="6"/>
      <c r="C356" s="6"/>
      <c r="D356" s="6"/>
    </row>
    <row r="357" spans="2:4" ht="18.75" customHeight="1">
      <c r="B357" s="6"/>
      <c r="C357" s="6"/>
      <c r="D357" s="6"/>
    </row>
    <row r="358" spans="2:4" ht="18.75" customHeight="1">
      <c r="B358" s="6"/>
      <c r="C358" s="6"/>
      <c r="D358" s="6"/>
    </row>
    <row r="359" spans="2:4" ht="18.75" customHeight="1">
      <c r="B359" s="6"/>
      <c r="C359" s="6"/>
      <c r="D359" s="6"/>
    </row>
    <row r="360" spans="2:4" ht="18.75" customHeight="1">
      <c r="B360" s="6"/>
      <c r="C360" s="6"/>
      <c r="D360" s="6"/>
    </row>
    <row r="361" spans="2:4" ht="18.75" customHeight="1">
      <c r="B361" s="6"/>
      <c r="C361" s="6"/>
      <c r="D361" s="6"/>
    </row>
    <row r="362" spans="2:4" ht="18.75" customHeight="1">
      <c r="B362" s="6"/>
      <c r="C362" s="6"/>
      <c r="D362" s="6"/>
    </row>
    <row r="363" spans="2:4" ht="18.75" customHeight="1">
      <c r="B363" s="6"/>
      <c r="C363" s="6"/>
      <c r="D363" s="6"/>
    </row>
    <row r="364" spans="2:4" ht="18.75" customHeight="1">
      <c r="B364" s="6"/>
      <c r="C364" s="6"/>
      <c r="D364" s="6"/>
    </row>
    <row r="365" spans="2:4" ht="18.75" customHeight="1">
      <c r="B365" s="6"/>
      <c r="C365" s="6"/>
      <c r="D365" s="6"/>
    </row>
    <row r="366" spans="2:4" ht="18.75" customHeight="1">
      <c r="B366" s="6"/>
      <c r="C366" s="6"/>
      <c r="D366" s="6"/>
    </row>
    <row r="367" spans="2:4" ht="18.75" customHeight="1">
      <c r="B367" s="6"/>
      <c r="C367" s="6"/>
      <c r="D367" s="6"/>
    </row>
    <row r="368" spans="2:4" ht="18.75" customHeight="1">
      <c r="B368" s="6"/>
      <c r="C368" s="6"/>
      <c r="D368" s="6"/>
    </row>
    <row r="369" spans="2:4" ht="18.75" customHeight="1">
      <c r="B369" s="6"/>
      <c r="C369" s="6"/>
      <c r="D369" s="6"/>
    </row>
    <row r="370" spans="2:4" ht="18.75" customHeight="1">
      <c r="B370" s="6"/>
      <c r="C370" s="6"/>
      <c r="D370" s="6"/>
    </row>
    <row r="371" spans="2:4" ht="18.75" customHeight="1">
      <c r="B371" s="6"/>
      <c r="C371" s="6"/>
      <c r="D371" s="6"/>
    </row>
    <row r="372" spans="2:4" ht="18.75" customHeight="1">
      <c r="B372" s="6"/>
      <c r="C372" s="6"/>
      <c r="D372" s="6"/>
    </row>
    <row r="373" spans="2:4" ht="18.75" customHeight="1">
      <c r="B373" s="6"/>
      <c r="C373" s="6"/>
      <c r="D373" s="6"/>
    </row>
    <row r="374" spans="2:4" ht="18.75" customHeight="1">
      <c r="B374" s="6"/>
      <c r="C374" s="6"/>
      <c r="D374" s="6"/>
    </row>
    <row r="375" spans="2:4" ht="18.75" customHeight="1">
      <c r="B375" s="6"/>
      <c r="C375" s="6"/>
      <c r="D375" s="6"/>
    </row>
    <row r="376" spans="2:4" ht="18.75" customHeight="1">
      <c r="B376" s="6"/>
      <c r="C376" s="6"/>
      <c r="D376" s="6"/>
    </row>
    <row r="377" spans="2:4" ht="18.75" customHeight="1">
      <c r="B377" s="6"/>
      <c r="C377" s="6"/>
      <c r="D377" s="6"/>
    </row>
    <row r="378" spans="2:4" ht="18.75" customHeight="1">
      <c r="B378" s="6"/>
      <c r="C378" s="6"/>
      <c r="D378" s="6"/>
    </row>
    <row r="379" spans="2:4" ht="18.75" customHeight="1">
      <c r="B379" s="6"/>
      <c r="C379" s="6"/>
      <c r="D379" s="6"/>
    </row>
    <row r="380" spans="2:4" ht="18.75" customHeight="1">
      <c r="B380" s="6"/>
      <c r="C380" s="6"/>
      <c r="D380" s="6"/>
    </row>
    <row r="381" spans="2:4" ht="18.75" customHeight="1">
      <c r="B381" s="6"/>
      <c r="C381" s="6"/>
      <c r="D381" s="6"/>
    </row>
    <row r="382" spans="2:4" ht="18.75" customHeight="1">
      <c r="B382" s="6"/>
      <c r="C382" s="6"/>
      <c r="D382" s="6"/>
    </row>
    <row r="383" spans="2:4" ht="18.75" customHeight="1">
      <c r="B383" s="6"/>
      <c r="C383" s="6"/>
      <c r="D383" s="6"/>
    </row>
    <row r="384" spans="2:4" ht="18.75" customHeight="1">
      <c r="B384" s="6"/>
      <c r="C384" s="6"/>
      <c r="D384" s="6"/>
    </row>
    <row r="385" spans="2:4" ht="18.75" customHeight="1">
      <c r="B385" s="6"/>
      <c r="C385" s="6"/>
      <c r="D385" s="6"/>
    </row>
    <row r="386" spans="2:4" ht="18.75" customHeight="1">
      <c r="B386" s="6"/>
      <c r="C386" s="6"/>
      <c r="D386" s="6"/>
    </row>
    <row r="387" spans="2:4" ht="18.75" customHeight="1">
      <c r="B387" s="6"/>
      <c r="C387" s="6"/>
      <c r="D387" s="6"/>
    </row>
    <row r="388" spans="2:4" ht="18.75" customHeight="1">
      <c r="B388" s="6"/>
      <c r="C388" s="6"/>
      <c r="D388" s="6"/>
    </row>
    <row r="389" spans="2:4" ht="18.75" customHeight="1">
      <c r="B389" s="6"/>
      <c r="C389" s="6"/>
      <c r="D389" s="6"/>
    </row>
    <row r="390" spans="2:4" ht="18.75" customHeight="1">
      <c r="B390" s="6"/>
      <c r="C390" s="6"/>
      <c r="D390" s="6"/>
    </row>
    <row r="391" spans="2:4" ht="18.75" customHeight="1">
      <c r="B391" s="6"/>
      <c r="C391" s="6"/>
      <c r="D391" s="6"/>
    </row>
    <row r="392" spans="2:4" ht="18.75" customHeight="1">
      <c r="B392" s="6"/>
      <c r="C392" s="6"/>
      <c r="D392" s="6"/>
    </row>
    <row r="393" spans="2:4" ht="18.75" customHeight="1">
      <c r="B393" s="6"/>
      <c r="C393" s="6"/>
      <c r="D393" s="6"/>
    </row>
    <row r="394" spans="2:4" ht="18.75" customHeight="1">
      <c r="B394" s="6"/>
      <c r="C394" s="6"/>
      <c r="D394" s="6"/>
    </row>
    <row r="395" spans="2:4" ht="18.75" customHeight="1">
      <c r="B395" s="6"/>
      <c r="C395" s="6"/>
      <c r="D395" s="6"/>
    </row>
    <row r="396" spans="2:4" ht="18.75" customHeight="1">
      <c r="B396" s="6"/>
      <c r="C396" s="6"/>
      <c r="D396" s="6"/>
    </row>
    <row r="397" spans="2:4" ht="18.75" customHeight="1">
      <c r="B397" s="6"/>
      <c r="C397" s="6"/>
      <c r="D397" s="6"/>
    </row>
    <row r="398" spans="2:4" ht="18.75" customHeight="1">
      <c r="B398" s="6"/>
      <c r="C398" s="6"/>
      <c r="D398" s="6"/>
    </row>
    <row r="399" spans="2:4" ht="18.75" customHeight="1">
      <c r="B399" s="6"/>
      <c r="C399" s="6"/>
      <c r="D399" s="6"/>
    </row>
    <row r="400" spans="2:4" ht="18.75" customHeight="1">
      <c r="B400" s="6"/>
      <c r="C400" s="6"/>
      <c r="D400" s="6"/>
    </row>
    <row r="401" spans="2:4" ht="18.75" customHeight="1">
      <c r="B401" s="6"/>
      <c r="C401" s="6"/>
      <c r="D401" s="6"/>
    </row>
    <row r="402" spans="2:4" ht="18.75" customHeight="1">
      <c r="B402" s="6"/>
      <c r="C402" s="6"/>
      <c r="D402" s="6"/>
    </row>
    <row r="403" spans="2:4" ht="18.75" customHeight="1">
      <c r="B403" s="6"/>
      <c r="C403" s="6"/>
      <c r="D403" s="6"/>
    </row>
    <row r="404" spans="2:4" ht="18.75" customHeight="1">
      <c r="B404" s="6"/>
      <c r="C404" s="6"/>
      <c r="D404" s="6"/>
    </row>
    <row r="405" spans="2:4" ht="18.75" customHeight="1">
      <c r="B405" s="6"/>
      <c r="C405" s="6"/>
      <c r="D405" s="6"/>
    </row>
    <row r="406" spans="2:4" ht="18.75" customHeight="1">
      <c r="B406" s="6"/>
      <c r="C406" s="6"/>
      <c r="D406" s="6"/>
    </row>
    <row r="407" spans="2:4" ht="18.75" customHeight="1">
      <c r="B407" s="6"/>
      <c r="C407" s="6"/>
      <c r="D407" s="6"/>
    </row>
    <row r="408" spans="2:4" ht="18.75" customHeight="1">
      <c r="B408" s="6"/>
      <c r="C408" s="6"/>
      <c r="D408" s="6"/>
    </row>
    <row r="409" spans="2:4" ht="18.75" customHeight="1">
      <c r="B409" s="6"/>
      <c r="C409" s="6"/>
      <c r="D409" s="6"/>
    </row>
    <row r="410" spans="2:4" ht="18.75" customHeight="1">
      <c r="B410" s="6"/>
      <c r="C410" s="6"/>
      <c r="D410" s="6"/>
    </row>
    <row r="411" spans="2:4" ht="18.75" customHeight="1">
      <c r="B411" s="6"/>
      <c r="C411" s="6"/>
      <c r="D411" s="6"/>
    </row>
    <row r="412" spans="2:4" ht="18.75" customHeight="1">
      <c r="B412" s="6"/>
      <c r="C412" s="6"/>
      <c r="D412" s="6"/>
    </row>
    <row r="413" spans="2:4" ht="18.75" customHeight="1">
      <c r="B413" s="6"/>
      <c r="C413" s="6"/>
      <c r="D413" s="6"/>
    </row>
    <row r="414" spans="2:4" ht="18.75" customHeight="1">
      <c r="B414" s="6"/>
      <c r="C414" s="6"/>
      <c r="D414" s="6"/>
    </row>
    <row r="415" spans="2:4" ht="18.75" customHeight="1">
      <c r="B415" s="6"/>
      <c r="C415" s="6"/>
      <c r="D415" s="6"/>
    </row>
    <row r="416" spans="2:4" ht="18.75" customHeight="1">
      <c r="B416" s="6"/>
      <c r="C416" s="6"/>
      <c r="D416" s="6"/>
    </row>
    <row r="417" spans="2:4" ht="18.75" customHeight="1">
      <c r="B417" s="6"/>
      <c r="C417" s="6"/>
      <c r="D417" s="6"/>
    </row>
    <row r="418" spans="2:4" ht="18.75" customHeight="1">
      <c r="B418" s="6"/>
      <c r="C418" s="6"/>
      <c r="D418" s="6"/>
    </row>
    <row r="419" spans="2:4" ht="18.75" customHeight="1">
      <c r="B419" s="6"/>
      <c r="C419" s="6"/>
      <c r="D419" s="6"/>
    </row>
    <row r="420" spans="2:4" ht="18.75" customHeight="1">
      <c r="B420" s="6"/>
      <c r="C420" s="6"/>
      <c r="D420" s="6"/>
    </row>
    <row r="421" spans="2:4" ht="18.75" customHeight="1">
      <c r="B421" s="6"/>
      <c r="C421" s="6"/>
      <c r="D421" s="6"/>
    </row>
    <row r="422" spans="2:4" ht="18.75" customHeight="1">
      <c r="B422" s="6"/>
      <c r="C422" s="6"/>
      <c r="D422" s="6"/>
    </row>
    <row r="423" spans="2:4" ht="18.75" customHeight="1">
      <c r="B423" s="6"/>
      <c r="C423" s="6"/>
      <c r="D423" s="6"/>
    </row>
    <row r="424" spans="2:4" ht="18.75" customHeight="1">
      <c r="B424" s="6"/>
      <c r="C424" s="6"/>
      <c r="D424" s="6"/>
    </row>
    <row r="425" spans="2:4" ht="18.75" customHeight="1">
      <c r="B425" s="6"/>
      <c r="C425" s="6"/>
      <c r="D425" s="6"/>
    </row>
    <row r="426" spans="2:4" ht="18.75" customHeight="1">
      <c r="B426" s="6"/>
      <c r="C426" s="6"/>
      <c r="D426" s="6"/>
    </row>
    <row r="427" spans="2:4" ht="18.75" customHeight="1">
      <c r="B427" s="6"/>
      <c r="C427" s="6"/>
      <c r="D427" s="6"/>
    </row>
    <row r="428" spans="2:4" ht="18.75" customHeight="1">
      <c r="B428" s="6"/>
      <c r="C428" s="6"/>
      <c r="D428" s="6"/>
    </row>
    <row r="429" spans="2:4" ht="18.75" customHeight="1">
      <c r="B429" s="6"/>
      <c r="C429" s="6"/>
      <c r="D429" s="6"/>
    </row>
    <row r="430" spans="2:4" ht="18.75" customHeight="1">
      <c r="B430" s="6"/>
      <c r="C430" s="6"/>
      <c r="D430" s="6"/>
    </row>
    <row r="431" spans="2:4" ht="18.75" customHeight="1">
      <c r="B431" s="6"/>
      <c r="C431" s="6"/>
      <c r="D431" s="6"/>
    </row>
    <row r="432" spans="2:4" ht="18.75" customHeight="1">
      <c r="B432" s="6"/>
      <c r="C432" s="6"/>
      <c r="D432" s="6"/>
    </row>
    <row r="433" spans="2:4" ht="18.75" customHeight="1">
      <c r="B433" s="6"/>
      <c r="C433" s="6"/>
      <c r="D433" s="6"/>
    </row>
    <row r="434" spans="2:4" ht="18.75" customHeight="1">
      <c r="B434" s="6"/>
      <c r="C434" s="6"/>
      <c r="D434" s="6"/>
    </row>
    <row r="435" spans="2:4" ht="18.75" customHeight="1">
      <c r="B435" s="6"/>
      <c r="C435" s="6"/>
      <c r="D435" s="6"/>
    </row>
    <row r="436" spans="2:4" ht="18.75" customHeight="1">
      <c r="B436" s="6"/>
      <c r="C436" s="6"/>
      <c r="D436" s="6"/>
    </row>
    <row r="437" spans="2:4" ht="18.75" customHeight="1">
      <c r="B437" s="6"/>
      <c r="C437" s="6"/>
      <c r="D437" s="6"/>
    </row>
    <row r="438" spans="2:4" ht="18.75" customHeight="1">
      <c r="B438" s="6"/>
      <c r="C438" s="6"/>
      <c r="D438" s="6"/>
    </row>
    <row r="439" spans="2:4" ht="18.75" customHeight="1">
      <c r="B439" s="6"/>
      <c r="C439" s="6"/>
      <c r="D439" s="6"/>
    </row>
    <row r="440" spans="2:4" ht="18.75" customHeight="1">
      <c r="B440" s="6"/>
      <c r="C440" s="6"/>
      <c r="D440" s="6"/>
    </row>
    <row r="441" spans="2:4" ht="18.75" customHeight="1">
      <c r="B441" s="6"/>
      <c r="C441" s="6"/>
      <c r="D441" s="6"/>
    </row>
    <row r="442" spans="2:4" ht="18.75" customHeight="1">
      <c r="B442" s="6"/>
      <c r="C442" s="6"/>
      <c r="D442" s="6"/>
    </row>
    <row r="443" spans="2:4" ht="18.75" customHeight="1">
      <c r="B443" s="6"/>
      <c r="C443" s="6"/>
      <c r="D443" s="6"/>
    </row>
    <row r="444" spans="2:4" ht="18.75" customHeight="1">
      <c r="B444" s="6"/>
      <c r="C444" s="6"/>
      <c r="D444" s="6"/>
    </row>
    <row r="445" spans="2:4" ht="18.75" customHeight="1">
      <c r="B445" s="6"/>
      <c r="C445" s="6"/>
      <c r="D445" s="6"/>
    </row>
    <row r="446" spans="2:4" ht="18.75" customHeight="1">
      <c r="B446" s="6"/>
      <c r="C446" s="6"/>
      <c r="D446" s="6"/>
    </row>
    <row r="447" spans="2:4" ht="18.75" customHeight="1">
      <c r="B447" s="6"/>
      <c r="C447" s="6"/>
      <c r="D447" s="6"/>
    </row>
    <row r="448" spans="2:4" ht="18.75" customHeight="1">
      <c r="B448" s="6"/>
      <c r="C448" s="6"/>
      <c r="D448" s="6"/>
    </row>
    <row r="449" spans="2:4" ht="18.75" customHeight="1">
      <c r="B449" s="6"/>
      <c r="C449" s="6"/>
      <c r="D449" s="6"/>
    </row>
    <row r="450" spans="2:4" ht="18.75" customHeight="1">
      <c r="B450" s="6"/>
      <c r="C450" s="6"/>
      <c r="D450" s="6"/>
    </row>
    <row r="451" spans="2:4" ht="18.75" customHeight="1">
      <c r="B451" s="6"/>
      <c r="C451" s="6"/>
      <c r="D451" s="6"/>
    </row>
    <row r="452" spans="2:4" ht="18.75" customHeight="1">
      <c r="B452" s="6"/>
      <c r="C452" s="6"/>
      <c r="D452" s="6"/>
    </row>
    <row r="453" spans="2:4" ht="18.75" customHeight="1">
      <c r="B453" s="6"/>
      <c r="C453" s="6"/>
      <c r="D453" s="6"/>
    </row>
    <row r="454" spans="2:4" ht="18.75" customHeight="1">
      <c r="B454" s="6"/>
      <c r="C454" s="6"/>
      <c r="D454" s="6"/>
    </row>
    <row r="455" spans="2:4" ht="18.75" customHeight="1">
      <c r="B455" s="6"/>
      <c r="C455" s="6"/>
      <c r="D455" s="6"/>
    </row>
    <row r="456" spans="2:4" ht="18.75" customHeight="1">
      <c r="B456" s="6"/>
      <c r="C456" s="6"/>
      <c r="D456" s="6"/>
    </row>
    <row r="457" spans="2:4" ht="18.75" customHeight="1">
      <c r="B457" s="6"/>
      <c r="C457" s="6"/>
      <c r="D457" s="6"/>
    </row>
    <row r="458" spans="2:4" ht="18.75" customHeight="1">
      <c r="B458" s="6"/>
      <c r="C458" s="6"/>
      <c r="D458" s="6"/>
    </row>
    <row r="459" spans="2:4" ht="18.75" customHeight="1">
      <c r="B459" s="6"/>
      <c r="C459" s="6"/>
      <c r="D459" s="6"/>
    </row>
    <row r="460" spans="2:4" ht="18.75" customHeight="1">
      <c r="B460" s="6"/>
      <c r="C460" s="6"/>
      <c r="D460" s="6"/>
    </row>
    <row r="461" spans="2:4" ht="18.75" customHeight="1">
      <c r="B461" s="6"/>
      <c r="C461" s="6"/>
      <c r="D461" s="6"/>
    </row>
    <row r="462" spans="2:4" ht="18.75" customHeight="1">
      <c r="B462" s="6"/>
      <c r="C462" s="6"/>
      <c r="D462" s="6"/>
    </row>
    <row r="463" spans="2:4" ht="18.75" customHeight="1">
      <c r="B463" s="6"/>
      <c r="C463" s="6"/>
      <c r="D463" s="6"/>
    </row>
    <row r="464" spans="2:4" ht="18.75" customHeight="1">
      <c r="B464" s="6"/>
      <c r="C464" s="6"/>
      <c r="D464" s="6"/>
    </row>
    <row r="465" spans="2:4" ht="18.75" customHeight="1">
      <c r="B465" s="6"/>
      <c r="C465" s="6"/>
      <c r="D465" s="6"/>
    </row>
    <row r="466" spans="2:4" ht="18.75" customHeight="1">
      <c r="B466" s="6"/>
      <c r="C466" s="6"/>
      <c r="D466" s="6"/>
    </row>
    <row r="467" spans="2:4" ht="18.75" customHeight="1">
      <c r="B467" s="6"/>
      <c r="C467" s="6"/>
      <c r="D467" s="6"/>
    </row>
    <row r="468" spans="2:4" ht="18.75" customHeight="1">
      <c r="B468" s="6"/>
      <c r="C468" s="6"/>
      <c r="D468" s="6"/>
    </row>
    <row r="469" spans="2:4" ht="18.75" customHeight="1">
      <c r="B469" s="6"/>
      <c r="C469" s="6"/>
      <c r="D469" s="6"/>
    </row>
    <row r="470" spans="2:4" ht="18.75" customHeight="1">
      <c r="B470" s="6"/>
      <c r="C470" s="6"/>
      <c r="D470" s="6"/>
    </row>
    <row r="471" spans="2:4" ht="18.75" customHeight="1">
      <c r="B471" s="6"/>
      <c r="C471" s="6"/>
      <c r="D471" s="6"/>
    </row>
    <row r="472" spans="2:4" ht="18.75" customHeight="1">
      <c r="B472" s="6"/>
      <c r="C472" s="6"/>
      <c r="D472" s="6"/>
    </row>
    <row r="473" spans="2:4" ht="18.75" customHeight="1">
      <c r="B473" s="6"/>
      <c r="C473" s="6"/>
      <c r="D473" s="6"/>
    </row>
    <row r="474" spans="2:4" ht="18.75" customHeight="1">
      <c r="B474" s="6"/>
      <c r="C474" s="6"/>
      <c r="D474" s="6"/>
    </row>
    <row r="475" spans="2:4" ht="18.75" customHeight="1">
      <c r="B475" s="6"/>
      <c r="C475" s="6"/>
      <c r="D475" s="6"/>
    </row>
    <row r="476" spans="2:4" ht="18.75" customHeight="1">
      <c r="B476" s="6"/>
      <c r="C476" s="6"/>
      <c r="D476" s="6"/>
    </row>
    <row r="477" spans="2:4" ht="18.75" customHeight="1">
      <c r="B477" s="6"/>
      <c r="C477" s="6"/>
      <c r="D477" s="6"/>
    </row>
    <row r="478" spans="2:4" ht="18.75" customHeight="1">
      <c r="B478" s="6"/>
      <c r="C478" s="6"/>
      <c r="D478" s="6"/>
    </row>
    <row r="479" spans="2:4" ht="18.75" customHeight="1">
      <c r="B479" s="6"/>
      <c r="C479" s="6"/>
      <c r="D479" s="6"/>
    </row>
    <row r="480" spans="2:4" ht="18.75" customHeight="1">
      <c r="B480" s="6"/>
      <c r="C480" s="6"/>
      <c r="D480" s="6"/>
    </row>
    <row r="481" spans="2:4" ht="18.75" customHeight="1">
      <c r="B481" s="6"/>
      <c r="C481" s="6"/>
      <c r="D481" s="6"/>
    </row>
    <row r="482" spans="2:4" ht="18.75" customHeight="1">
      <c r="B482" s="6"/>
      <c r="C482" s="6"/>
      <c r="D482" s="6"/>
    </row>
    <row r="483" spans="2:4" ht="18.75" customHeight="1">
      <c r="B483" s="6"/>
      <c r="C483" s="6"/>
      <c r="D483" s="6"/>
    </row>
    <row r="484" spans="2:4" ht="18.75" customHeight="1">
      <c r="B484" s="6"/>
      <c r="C484" s="6"/>
      <c r="D484" s="6"/>
    </row>
    <row r="485" spans="2:4" ht="18.75" customHeight="1">
      <c r="B485" s="6"/>
      <c r="C485" s="6"/>
      <c r="D485" s="6"/>
    </row>
    <row r="486" spans="2:4" ht="18.75" customHeight="1">
      <c r="B486" s="6"/>
      <c r="C486" s="6"/>
      <c r="D486" s="6"/>
    </row>
    <row r="487" spans="2:4" ht="18.75" customHeight="1">
      <c r="B487" s="6"/>
      <c r="C487" s="6"/>
      <c r="D487" s="6"/>
    </row>
    <row r="488" spans="2:4" ht="18.75" customHeight="1">
      <c r="B488" s="6"/>
      <c r="C488" s="6"/>
      <c r="D488" s="6"/>
    </row>
    <row r="489" spans="2:4" ht="18.75" customHeight="1">
      <c r="B489" s="6"/>
      <c r="C489" s="6"/>
      <c r="D489" s="6"/>
    </row>
    <row r="490" spans="2:4" ht="18.75" customHeight="1">
      <c r="B490" s="6"/>
      <c r="C490" s="6"/>
      <c r="D490" s="6"/>
    </row>
    <row r="491" spans="2:4" ht="18.75" customHeight="1">
      <c r="B491" s="6"/>
      <c r="C491" s="6"/>
      <c r="D491" s="6"/>
    </row>
    <row r="492" spans="2:4" ht="18.75" customHeight="1">
      <c r="B492" s="6"/>
      <c r="C492" s="6"/>
      <c r="D492" s="6"/>
    </row>
    <row r="493" spans="2:4" ht="18.75" customHeight="1">
      <c r="B493" s="6"/>
      <c r="C493" s="6"/>
      <c r="D493" s="6"/>
    </row>
    <row r="494" spans="2:4" ht="18.75" customHeight="1">
      <c r="B494" s="6"/>
      <c r="C494" s="22"/>
      <c r="D494" s="6"/>
    </row>
    <row r="495" spans="2:4" ht="18.75" customHeight="1">
      <c r="B495" s="6"/>
      <c r="C495" s="22"/>
      <c r="D495" s="6"/>
    </row>
    <row r="496" spans="2:4" ht="18.75" customHeight="1">
      <c r="B496" s="6"/>
      <c r="C496" s="22"/>
      <c r="D496" s="6"/>
    </row>
    <row r="497" spans="2:4" ht="18.75" customHeight="1">
      <c r="B497" s="6"/>
      <c r="C497" s="22"/>
      <c r="D497" s="6"/>
    </row>
    <row r="498" spans="2:4" ht="18.75" customHeight="1">
      <c r="B498" s="6"/>
      <c r="C498" s="22"/>
      <c r="D498" s="6"/>
    </row>
    <row r="499" spans="2:4" ht="18.75" customHeight="1">
      <c r="B499" s="6"/>
      <c r="C499" s="22"/>
      <c r="D499" s="6"/>
    </row>
    <row r="500" spans="2:4" ht="18.75" customHeight="1">
      <c r="B500" s="6"/>
      <c r="C500" s="22"/>
      <c r="D500" s="6"/>
    </row>
    <row r="501" spans="2:4" ht="18.75" customHeight="1">
      <c r="B501" s="6"/>
      <c r="C501" s="22"/>
      <c r="D501" s="6"/>
    </row>
    <row r="502" spans="2:4" ht="18.75" customHeight="1">
      <c r="B502" s="6"/>
      <c r="C502" s="22"/>
      <c r="D502" s="6"/>
    </row>
    <row r="503" spans="2:4" ht="18.75" customHeight="1">
      <c r="B503" s="6"/>
      <c r="C503" s="22"/>
      <c r="D503" s="6"/>
    </row>
    <row r="504" spans="2:4" ht="18.75" customHeight="1">
      <c r="B504" s="6"/>
      <c r="C504" s="22"/>
      <c r="D504" s="6"/>
    </row>
    <row r="505" spans="2:4" ht="18.75" customHeight="1">
      <c r="B505" s="6"/>
      <c r="C505" s="22"/>
      <c r="D505" s="6"/>
    </row>
    <row r="506" spans="2:4" ht="18.75" customHeight="1">
      <c r="B506" s="6"/>
      <c r="C506" s="22"/>
      <c r="D506" s="6"/>
    </row>
    <row r="507" spans="2:4" ht="18.75" customHeight="1">
      <c r="B507" s="6"/>
      <c r="C507" s="22"/>
      <c r="D507" s="6"/>
    </row>
    <row r="508" spans="2:4" ht="18.75" customHeight="1">
      <c r="B508" s="6"/>
      <c r="C508" s="22"/>
      <c r="D508" s="6"/>
    </row>
    <row r="509" spans="2:4" ht="18.75" customHeight="1">
      <c r="B509" s="6"/>
      <c r="C509" s="22"/>
      <c r="D509" s="6"/>
    </row>
    <row r="510" spans="2:4" ht="18.75" customHeight="1">
      <c r="B510" s="6"/>
      <c r="C510" s="22"/>
      <c r="D510" s="6"/>
    </row>
    <row r="511" spans="2:4" ht="18.75" customHeight="1">
      <c r="B511" s="6"/>
      <c r="C511" s="22"/>
      <c r="D511" s="6"/>
    </row>
    <row r="512" spans="2:4" ht="18.75" customHeight="1">
      <c r="B512" s="6"/>
      <c r="C512" s="22"/>
      <c r="D512" s="6"/>
    </row>
    <row r="513" spans="2:4" ht="18.75" customHeight="1">
      <c r="B513" s="6"/>
      <c r="C513" s="22"/>
      <c r="D513" s="6"/>
    </row>
    <row r="514" spans="2:4" ht="18.75" customHeight="1">
      <c r="B514" s="6"/>
      <c r="C514" s="22"/>
      <c r="D514" s="6"/>
    </row>
    <row r="515" spans="2:4" ht="18.75" customHeight="1">
      <c r="B515" s="6"/>
      <c r="C515" s="22"/>
      <c r="D515" s="6"/>
    </row>
    <row r="516" spans="2:4" ht="18.75" customHeight="1">
      <c r="B516" s="6"/>
      <c r="C516" s="22"/>
      <c r="D516" s="6"/>
    </row>
    <row r="517" spans="2:4" ht="18.75" customHeight="1">
      <c r="B517" s="6"/>
      <c r="C517" s="22"/>
      <c r="D517" s="6"/>
    </row>
    <row r="518" spans="2:4" ht="18.75" customHeight="1">
      <c r="B518" s="6"/>
      <c r="C518" s="22"/>
      <c r="D518" s="6"/>
    </row>
    <row r="519" spans="2:4" ht="18.75" customHeight="1">
      <c r="B519" s="6"/>
      <c r="C519" s="22"/>
      <c r="D519" s="6"/>
    </row>
    <row r="520" spans="2:4" ht="18.75" customHeight="1">
      <c r="B520" s="6"/>
      <c r="C520" s="22"/>
      <c r="D520" s="6"/>
    </row>
    <row r="521" spans="2:4" ht="18.75" customHeight="1">
      <c r="B521" s="6"/>
      <c r="C521" s="22"/>
      <c r="D521" s="6"/>
    </row>
    <row r="522" spans="2:4" ht="18.75" customHeight="1">
      <c r="B522" s="6"/>
      <c r="C522" s="22"/>
      <c r="D522" s="6"/>
    </row>
    <row r="523" spans="2:4" ht="18.75" customHeight="1">
      <c r="B523" s="6"/>
      <c r="C523" s="22"/>
      <c r="D523" s="6"/>
    </row>
    <row r="524" spans="2:4" ht="18.75" customHeight="1">
      <c r="B524" s="6"/>
      <c r="C524" s="22"/>
      <c r="D524" s="6"/>
    </row>
    <row r="525" spans="2:4" ht="18.75" customHeight="1">
      <c r="B525" s="6"/>
      <c r="C525" s="22"/>
      <c r="D525" s="6"/>
    </row>
    <row r="526" spans="2:4" ht="18.75" customHeight="1">
      <c r="B526" s="6"/>
      <c r="C526" s="22"/>
      <c r="D526" s="6"/>
    </row>
    <row r="527" spans="2:4" ht="18.75" customHeight="1">
      <c r="B527" s="6"/>
      <c r="C527" s="22"/>
      <c r="D527" s="6"/>
    </row>
    <row r="528" spans="2:4" ht="18.75" customHeight="1">
      <c r="B528" s="6"/>
      <c r="C528" s="22"/>
      <c r="D528" s="6"/>
    </row>
    <row r="529" spans="2:4" ht="18.75" customHeight="1">
      <c r="B529" s="6"/>
      <c r="C529" s="22"/>
      <c r="D529" s="6"/>
    </row>
    <row r="530" spans="2:4" ht="18.75" customHeight="1">
      <c r="B530" s="6"/>
      <c r="C530" s="22"/>
      <c r="D530" s="6"/>
    </row>
    <row r="531" spans="2:4" ht="18.75" customHeight="1">
      <c r="B531" s="6"/>
      <c r="C531" s="22"/>
      <c r="D531" s="6"/>
    </row>
    <row r="532" spans="2:4" ht="18.75" customHeight="1">
      <c r="B532" s="6"/>
      <c r="C532" s="22"/>
      <c r="D532" s="6"/>
    </row>
    <row r="533" spans="2:4" ht="18.75" customHeight="1">
      <c r="B533" s="6"/>
      <c r="C533" s="22"/>
      <c r="D533" s="6"/>
    </row>
    <row r="534" spans="2:4" ht="18.75" customHeight="1">
      <c r="B534" s="6"/>
      <c r="C534" s="22"/>
      <c r="D534" s="6"/>
    </row>
    <row r="535" spans="2:4" ht="18.75" customHeight="1">
      <c r="B535" s="6"/>
      <c r="C535" s="22"/>
      <c r="D535" s="6"/>
    </row>
    <row r="536" spans="2:4" ht="18.75" customHeight="1">
      <c r="B536" s="6"/>
      <c r="C536" s="22"/>
      <c r="D536" s="6"/>
    </row>
    <row r="537" spans="2:4" ht="18.75" customHeight="1">
      <c r="B537" s="6"/>
      <c r="C537" s="22"/>
      <c r="D537" s="6"/>
    </row>
    <row r="538" spans="2:4" ht="18.75" customHeight="1">
      <c r="B538" s="6"/>
      <c r="C538" s="22"/>
      <c r="D538" s="6"/>
    </row>
    <row r="539" spans="2:4" ht="18.75" customHeight="1">
      <c r="B539" s="6"/>
      <c r="C539" s="22"/>
      <c r="D539" s="6"/>
    </row>
    <row r="540" spans="2:4" ht="18.75" customHeight="1">
      <c r="B540" s="6"/>
      <c r="C540" s="22"/>
      <c r="D540" s="6"/>
    </row>
    <row r="541" spans="2:4" ht="18.75" customHeight="1">
      <c r="B541" s="6"/>
      <c r="C541" s="22"/>
      <c r="D541" s="6"/>
    </row>
    <row r="542" spans="2:4" ht="18.75" customHeight="1">
      <c r="B542" s="6"/>
      <c r="C542" s="22"/>
      <c r="D542" s="6"/>
    </row>
    <row r="543" spans="2:4" ht="18.75" customHeight="1">
      <c r="B543" s="6"/>
      <c r="C543" s="22"/>
      <c r="D543" s="6"/>
    </row>
    <row r="544" spans="2:4" ht="18.75" customHeight="1">
      <c r="B544" s="6"/>
      <c r="C544" s="22"/>
      <c r="D544" s="6"/>
    </row>
    <row r="545" spans="2:4" ht="18.75" customHeight="1">
      <c r="B545" s="6"/>
      <c r="C545" s="22"/>
      <c r="D545" s="6"/>
    </row>
    <row r="546" spans="2:4" ht="18.75" customHeight="1">
      <c r="B546" s="6"/>
      <c r="C546" s="22"/>
      <c r="D546" s="6"/>
    </row>
    <row r="547" spans="2:4" ht="18.75" customHeight="1">
      <c r="B547" s="6"/>
      <c r="C547" s="22"/>
      <c r="D547" s="6"/>
    </row>
    <row r="548" spans="2:4" ht="18.75" customHeight="1">
      <c r="B548" s="6"/>
      <c r="C548" s="22"/>
      <c r="D548" s="6"/>
    </row>
    <row r="549" spans="2:4" ht="18.75" customHeight="1">
      <c r="B549" s="6"/>
      <c r="C549" s="22"/>
      <c r="D549" s="6"/>
    </row>
    <row r="550" spans="2:4" ht="18.75" customHeight="1">
      <c r="B550" s="6"/>
      <c r="C550" s="22"/>
      <c r="D550" s="6"/>
    </row>
    <row r="551" spans="2:4" ht="18.75" customHeight="1">
      <c r="B551" s="6"/>
      <c r="C551" s="22"/>
      <c r="D551" s="6"/>
    </row>
    <row r="552" spans="2:4" ht="18.75" customHeight="1">
      <c r="B552" s="6"/>
      <c r="C552" s="22"/>
      <c r="D552" s="6"/>
    </row>
    <row r="553" spans="2:4" ht="18.75" customHeight="1">
      <c r="B553" s="6"/>
      <c r="C553" s="22"/>
      <c r="D553" s="6"/>
    </row>
    <row r="554" spans="2:4" ht="18.75" customHeight="1">
      <c r="B554" s="6"/>
      <c r="C554" s="22"/>
      <c r="D554" s="6"/>
    </row>
    <row r="555" spans="2:4" ht="18.75" customHeight="1">
      <c r="B555" s="6"/>
      <c r="C555" s="22"/>
      <c r="D555" s="6"/>
    </row>
    <row r="556" spans="2:4" ht="18.75" customHeight="1">
      <c r="B556" s="6"/>
      <c r="C556" s="22"/>
      <c r="D556" s="6"/>
    </row>
    <row r="557" spans="2:4" ht="18.75" customHeight="1">
      <c r="B557" s="6"/>
      <c r="C557" s="22"/>
      <c r="D557" s="6"/>
    </row>
    <row r="558" spans="2:4" ht="18.75" customHeight="1">
      <c r="B558" s="6"/>
      <c r="C558" s="22"/>
      <c r="D558" s="6"/>
    </row>
    <row r="559" spans="2:4" ht="18.75" customHeight="1">
      <c r="B559" s="6"/>
      <c r="C559" s="22"/>
      <c r="D559" s="6"/>
    </row>
    <row r="560" spans="2:4" ht="18.75" customHeight="1">
      <c r="B560" s="6"/>
      <c r="C560" s="22"/>
      <c r="D560" s="6"/>
    </row>
    <row r="561" spans="2:4" ht="18.75" customHeight="1">
      <c r="B561" s="6"/>
      <c r="C561" s="22"/>
      <c r="D561" s="6"/>
    </row>
    <row r="562" spans="2:4" ht="18.75" customHeight="1">
      <c r="B562" s="6"/>
      <c r="C562" s="22"/>
      <c r="D562" s="6"/>
    </row>
    <row r="563" spans="2:4" ht="18.75" customHeight="1">
      <c r="B563" s="6"/>
      <c r="C563" s="22"/>
      <c r="D563" s="6"/>
    </row>
    <row r="564" spans="2:4" ht="18.75" customHeight="1">
      <c r="B564" s="6"/>
      <c r="C564" s="22"/>
      <c r="D564" s="6"/>
    </row>
    <row r="565" spans="2:4" ht="18.75" customHeight="1">
      <c r="B565" s="6"/>
      <c r="C565" s="22"/>
      <c r="D565" s="6"/>
    </row>
    <row r="566" spans="2:4" ht="18.75" customHeight="1">
      <c r="B566" s="6"/>
      <c r="C566" s="22"/>
      <c r="D566" s="6"/>
    </row>
    <row r="567" spans="2:4" ht="18.75" customHeight="1">
      <c r="B567" s="6"/>
      <c r="C567" s="22"/>
      <c r="D567" s="6"/>
    </row>
    <row r="568" spans="2:4" ht="18.75" customHeight="1">
      <c r="B568" s="6"/>
      <c r="C568" s="22"/>
      <c r="D568" s="6"/>
    </row>
    <row r="569" spans="2:4" ht="18.75" customHeight="1">
      <c r="B569" s="6"/>
      <c r="C569" s="22"/>
      <c r="D569" s="6"/>
    </row>
    <row r="570" spans="2:4" ht="18.75" customHeight="1">
      <c r="B570" s="6"/>
      <c r="C570" s="22"/>
      <c r="D570" s="6"/>
    </row>
    <row r="571" spans="2:4" ht="18.75" customHeight="1">
      <c r="B571" s="6"/>
      <c r="C571" s="22"/>
      <c r="D571" s="6"/>
    </row>
    <row r="572" spans="2:4" ht="18.75" customHeight="1">
      <c r="B572" s="6"/>
      <c r="C572" s="22"/>
      <c r="D572" s="6"/>
    </row>
    <row r="573" spans="2:4" ht="18.75" customHeight="1">
      <c r="B573" s="6"/>
      <c r="C573" s="22"/>
      <c r="D573" s="6"/>
    </row>
    <row r="574" spans="2:4" ht="18.75" customHeight="1">
      <c r="B574" s="6"/>
      <c r="C574" s="22"/>
      <c r="D574" s="6"/>
    </row>
    <row r="575" spans="2:4" ht="18.75" customHeight="1">
      <c r="B575" s="6"/>
      <c r="C575" s="22"/>
      <c r="D575" s="6"/>
    </row>
    <row r="576" spans="2:4" ht="18.75" customHeight="1">
      <c r="B576" s="6"/>
      <c r="C576" s="22"/>
      <c r="D576" s="6"/>
    </row>
    <row r="577" spans="2:4" ht="18.75" customHeight="1">
      <c r="B577" s="6"/>
      <c r="C577" s="22"/>
      <c r="D577" s="6"/>
    </row>
    <row r="578" spans="2:4" ht="18.75" customHeight="1">
      <c r="B578" s="6"/>
      <c r="C578" s="22"/>
      <c r="D578" s="6"/>
    </row>
    <row r="579" spans="2:4" ht="18.75" customHeight="1">
      <c r="B579" s="6"/>
      <c r="C579" s="22"/>
      <c r="D579" s="6"/>
    </row>
    <row r="580" spans="2:4" ht="18.75" customHeight="1">
      <c r="B580" s="6"/>
      <c r="C580" s="22"/>
      <c r="D580" s="6"/>
    </row>
    <row r="581" spans="2:4" ht="18.75" customHeight="1">
      <c r="B581" s="6"/>
      <c r="C581" s="22"/>
      <c r="D581" s="6"/>
    </row>
    <row r="582" spans="2:4" ht="18.75" customHeight="1">
      <c r="B582" s="6"/>
      <c r="C582" s="22"/>
      <c r="D582" s="6"/>
    </row>
    <row r="583" spans="2:4" ht="18.75" customHeight="1">
      <c r="B583" s="6"/>
      <c r="C583" s="22"/>
      <c r="D583" s="6"/>
    </row>
    <row r="584" spans="2:4" ht="18.75" customHeight="1">
      <c r="B584" s="6"/>
      <c r="C584" s="22"/>
      <c r="D584" s="6"/>
    </row>
    <row r="585" spans="2:4" ht="18.75" customHeight="1">
      <c r="B585" s="6"/>
      <c r="C585" s="22"/>
      <c r="D585" s="6"/>
    </row>
    <row r="586" spans="2:4" ht="18.75" customHeight="1">
      <c r="B586" s="6"/>
      <c r="C586" s="22"/>
      <c r="D586" s="6"/>
    </row>
    <row r="587" spans="2:4" ht="18.75" customHeight="1">
      <c r="B587" s="6"/>
      <c r="C587" s="22"/>
      <c r="D587" s="6"/>
    </row>
    <row r="588" spans="1:4" ht="18.75" customHeight="1">
      <c r="A588" s="13"/>
      <c r="B588" s="13"/>
      <c r="C588" s="22"/>
      <c r="D588" s="6"/>
    </row>
    <row r="589" spans="1:4" ht="18.75" customHeight="1">
      <c r="A589" s="13"/>
      <c r="B589" s="13"/>
      <c r="C589" s="22"/>
      <c r="D589" s="6"/>
    </row>
    <row r="590" spans="1:4" ht="18.75" customHeight="1">
      <c r="A590" s="13"/>
      <c r="B590" s="13"/>
      <c r="C590" s="22"/>
      <c r="D590" s="6"/>
    </row>
    <row r="591" spans="1:4" ht="18.75" customHeight="1">
      <c r="A591" s="13"/>
      <c r="B591" s="13"/>
      <c r="C591" s="22"/>
      <c r="D591" s="6"/>
    </row>
    <row r="592" spans="1:4" ht="18.75" customHeight="1">
      <c r="A592" s="19"/>
      <c r="B592" s="19"/>
      <c r="C592" s="22"/>
      <c r="D592" s="6"/>
    </row>
    <row r="593" spans="1:4" ht="18.75" customHeight="1">
      <c r="A593" s="19"/>
      <c r="B593" s="19"/>
      <c r="C593" s="22"/>
      <c r="D593" s="6"/>
    </row>
    <row r="594" spans="1:4" ht="18.75" customHeight="1">
      <c r="A594" s="19"/>
      <c r="B594" s="19"/>
      <c r="C594" s="22"/>
      <c r="D594" s="6"/>
    </row>
    <row r="595" spans="1:4" ht="18.75" customHeight="1">
      <c r="A595" s="19"/>
      <c r="B595" s="19"/>
      <c r="C595" s="22"/>
      <c r="D595" s="6"/>
    </row>
    <row r="596" spans="1:4" ht="18.75" customHeight="1">
      <c r="A596" s="19"/>
      <c r="B596" s="19"/>
      <c r="C596" s="22"/>
      <c r="D596" s="6"/>
    </row>
    <row r="597" spans="1:4" ht="18.75" customHeight="1">
      <c r="A597" s="19"/>
      <c r="B597" s="19"/>
      <c r="C597" s="22"/>
      <c r="D597" s="6"/>
    </row>
    <row r="598" spans="1:4" ht="18.75" customHeight="1">
      <c r="A598" s="19"/>
      <c r="B598" s="19"/>
      <c r="C598" s="22"/>
      <c r="D598" s="6"/>
    </row>
    <row r="599" spans="1:4" ht="18.75" customHeight="1">
      <c r="A599" s="19"/>
      <c r="B599" s="19"/>
      <c r="C599" s="22"/>
      <c r="D599" s="6"/>
    </row>
    <row r="600" spans="1:4" ht="18.75" customHeight="1">
      <c r="A600" s="19"/>
      <c r="B600" s="19"/>
      <c r="C600" s="22"/>
      <c r="D600" s="6"/>
    </row>
    <row r="601" spans="1:4" ht="18.75" customHeight="1">
      <c r="A601" s="19"/>
      <c r="B601" s="19"/>
      <c r="C601" s="22"/>
      <c r="D601" s="6"/>
    </row>
    <row r="602" spans="1:4" ht="18.75" customHeight="1">
      <c r="A602" s="19"/>
      <c r="B602" s="19"/>
      <c r="C602" s="22"/>
      <c r="D602" s="6"/>
    </row>
    <row r="603" spans="1:4" ht="18.75" customHeight="1">
      <c r="A603" s="19"/>
      <c r="B603" s="19"/>
      <c r="C603" s="22"/>
      <c r="D603" s="6"/>
    </row>
    <row r="604" spans="1:4" ht="18.75" customHeight="1">
      <c r="A604" s="19"/>
      <c r="B604" s="19"/>
      <c r="C604" s="22"/>
      <c r="D604" s="6"/>
    </row>
    <row r="605" spans="1:4" ht="18.75" customHeight="1">
      <c r="A605" s="19"/>
      <c r="B605" s="19"/>
      <c r="C605" s="22"/>
      <c r="D605" s="6"/>
    </row>
    <row r="606" spans="1:4" ht="18.75" customHeight="1">
      <c r="A606" s="19"/>
      <c r="B606" s="19"/>
      <c r="C606" s="22"/>
      <c r="D606" s="6"/>
    </row>
    <row r="607" spans="1:4" ht="18.75" customHeight="1">
      <c r="A607" s="19"/>
      <c r="B607" s="19"/>
      <c r="C607" s="22"/>
      <c r="D607" s="6"/>
    </row>
    <row r="608" spans="1:4" ht="18.75" customHeight="1">
      <c r="A608" s="19"/>
      <c r="B608" s="19"/>
      <c r="C608" s="22"/>
      <c r="D608" s="6"/>
    </row>
    <row r="609" spans="1:4" ht="18.75" customHeight="1">
      <c r="A609" s="19"/>
      <c r="B609" s="19"/>
      <c r="C609" s="22"/>
      <c r="D609" s="6"/>
    </row>
    <row r="610" spans="1:4" ht="18.75" customHeight="1">
      <c r="A610" s="19"/>
      <c r="B610" s="19"/>
      <c r="C610" s="22"/>
      <c r="D610" s="6"/>
    </row>
    <row r="611" spans="1:4" ht="18.75" customHeight="1">
      <c r="A611" s="19"/>
      <c r="B611" s="19"/>
      <c r="C611" s="22"/>
      <c r="D611" s="6"/>
    </row>
    <row r="612" spans="1:4" ht="18.75" customHeight="1">
      <c r="A612" s="19"/>
      <c r="B612" s="19"/>
      <c r="C612" s="22"/>
      <c r="D612" s="6"/>
    </row>
    <row r="613" spans="1:4" ht="18.75" customHeight="1">
      <c r="A613" s="19"/>
      <c r="B613" s="27"/>
      <c r="C613" s="22"/>
      <c r="D613" s="6"/>
    </row>
    <row r="614" spans="1:4" ht="18.75" customHeight="1">
      <c r="A614" s="19"/>
      <c r="B614" s="28"/>
      <c r="C614" s="22"/>
      <c r="D614" s="6"/>
    </row>
    <row r="615" spans="1:4" ht="18.75" customHeight="1">
      <c r="A615" s="19"/>
      <c r="B615" s="19"/>
      <c r="C615" s="22"/>
      <c r="D615" s="6"/>
    </row>
    <row r="616" spans="1:4" ht="18.75" customHeight="1">
      <c r="A616" s="19"/>
      <c r="B616" s="19"/>
      <c r="C616" s="22"/>
      <c r="D616" s="6"/>
    </row>
    <row r="617" spans="1:4" ht="18.75" customHeight="1">
      <c r="A617" s="19"/>
      <c r="B617" s="19"/>
      <c r="C617" s="22"/>
      <c r="D617" s="6"/>
    </row>
    <row r="618" spans="1:4" ht="18.75" customHeight="1">
      <c r="A618" s="19"/>
      <c r="B618" s="19"/>
      <c r="C618" s="22"/>
      <c r="D618" s="6"/>
    </row>
    <row r="619" spans="1:4" ht="18.75" customHeight="1">
      <c r="A619" s="19"/>
      <c r="B619" s="19"/>
      <c r="C619" s="22"/>
      <c r="D619" s="6"/>
    </row>
    <row r="620" spans="1:4" ht="18.75" customHeight="1">
      <c r="A620" s="19"/>
      <c r="B620" s="19"/>
      <c r="C620" s="22"/>
      <c r="D620" s="6"/>
    </row>
    <row r="621" spans="1:4" ht="18.75" customHeight="1">
      <c r="A621" s="19"/>
      <c r="B621" s="19"/>
      <c r="C621" s="22"/>
      <c r="D621" s="6"/>
    </row>
    <row r="622" spans="1:4" ht="18.75" customHeight="1">
      <c r="A622" s="13"/>
      <c r="B622" s="13"/>
      <c r="C622" s="22"/>
      <c r="D622" s="6"/>
    </row>
    <row r="623" spans="1:4" ht="18.75" customHeight="1">
      <c r="A623" s="13"/>
      <c r="B623" s="13"/>
      <c r="C623" s="22"/>
      <c r="D623" s="6"/>
    </row>
    <row r="624" spans="1:4" ht="18.75" customHeight="1">
      <c r="A624" s="13"/>
      <c r="B624" s="13"/>
      <c r="C624" s="22"/>
      <c r="D624" s="6"/>
    </row>
    <row r="625" spans="1:4" ht="18.75" customHeight="1">
      <c r="A625" s="13"/>
      <c r="B625" s="13"/>
      <c r="C625" s="22"/>
      <c r="D625" s="6"/>
    </row>
    <row r="626" spans="1:4" ht="18.75" customHeight="1">
      <c r="A626" s="13"/>
      <c r="B626" s="13"/>
      <c r="C626" s="22"/>
      <c r="D626" s="6"/>
    </row>
    <row r="627" spans="1:4" ht="18.75" customHeight="1">
      <c r="A627" s="13"/>
      <c r="B627" s="13"/>
      <c r="C627" s="22"/>
      <c r="D627" s="6"/>
    </row>
    <row r="628" spans="2:4" ht="18.75" customHeight="1">
      <c r="B628" s="6"/>
      <c r="C628" s="22"/>
      <c r="D628" s="6"/>
    </row>
    <row r="629" spans="2:4" ht="18.75" customHeight="1">
      <c r="B629" s="6"/>
      <c r="C629" s="22"/>
      <c r="D629" s="6"/>
    </row>
    <row r="630" spans="2:4" ht="18.75" customHeight="1">
      <c r="B630" s="6"/>
      <c r="C630" s="22"/>
      <c r="D630" s="6"/>
    </row>
    <row r="631" spans="2:4" ht="18.75" customHeight="1">
      <c r="B631" s="6"/>
      <c r="C631" s="22"/>
      <c r="D631" s="6"/>
    </row>
    <row r="632" spans="2:4" ht="18.75" customHeight="1">
      <c r="B632" s="6"/>
      <c r="C632" s="22"/>
      <c r="D632" s="6"/>
    </row>
    <row r="633" spans="2:4" ht="18.75" customHeight="1">
      <c r="B633" s="6"/>
      <c r="C633" s="22"/>
      <c r="D633" s="6"/>
    </row>
    <row r="634" spans="2:4" ht="18.75" customHeight="1">
      <c r="B634" s="6"/>
      <c r="C634" s="22"/>
      <c r="D634" s="6"/>
    </row>
    <row r="635" spans="2:4" ht="18.75" customHeight="1">
      <c r="B635" s="6"/>
      <c r="C635" s="22"/>
      <c r="D635" s="6"/>
    </row>
    <row r="636" spans="2:4" ht="18.75" customHeight="1">
      <c r="B636" s="6"/>
      <c r="C636" s="22"/>
      <c r="D636" s="6"/>
    </row>
    <row r="637" spans="2:4" ht="18.75" customHeight="1">
      <c r="B637" s="6"/>
      <c r="C637" s="22"/>
      <c r="D637" s="6"/>
    </row>
    <row r="638" spans="2:4" ht="18.75" customHeight="1">
      <c r="B638" s="6"/>
      <c r="C638" s="22"/>
      <c r="D638" s="6"/>
    </row>
    <row r="639" spans="2:4" ht="18.75" customHeight="1">
      <c r="B639" s="6"/>
      <c r="C639" s="22"/>
      <c r="D639" s="6"/>
    </row>
    <row r="640" spans="2:4" ht="18.75" customHeight="1">
      <c r="B640" s="6"/>
      <c r="C640" s="22"/>
      <c r="D640" s="6"/>
    </row>
    <row r="641" spans="2:4" ht="18.75" customHeight="1">
      <c r="B641" s="6"/>
      <c r="C641" s="22"/>
      <c r="D641" s="6"/>
    </row>
    <row r="642" spans="2:4" ht="18.75" customHeight="1">
      <c r="B642" s="6"/>
      <c r="C642" s="22"/>
      <c r="D642" s="6"/>
    </row>
    <row r="643" spans="2:4" ht="18.75" customHeight="1">
      <c r="B643" s="6"/>
      <c r="C643" s="22"/>
      <c r="D643" s="6"/>
    </row>
    <row r="644" spans="2:4" ht="18.75" customHeight="1">
      <c r="B644" s="6"/>
      <c r="C644" s="22"/>
      <c r="D644" s="6"/>
    </row>
    <row r="645" spans="2:4" ht="18.75" customHeight="1">
      <c r="B645" s="6"/>
      <c r="C645" s="22"/>
      <c r="D645" s="6"/>
    </row>
    <row r="646" spans="2:4" ht="18.75" customHeight="1">
      <c r="B646" s="6"/>
      <c r="C646" s="22"/>
      <c r="D646" s="6"/>
    </row>
    <row r="647" spans="2:4" ht="18.75" customHeight="1">
      <c r="B647" s="6"/>
      <c r="C647" s="22"/>
      <c r="D647" s="6"/>
    </row>
    <row r="648" spans="2:4" ht="18.75" customHeight="1">
      <c r="B648" s="6"/>
      <c r="C648" s="22"/>
      <c r="D648" s="6"/>
    </row>
    <row r="649" spans="2:4" ht="18.75" customHeight="1">
      <c r="B649" s="6"/>
      <c r="C649" s="22"/>
      <c r="D649" s="6"/>
    </row>
    <row r="650" spans="2:4" ht="18.75" customHeight="1">
      <c r="B650" s="6"/>
      <c r="C650" s="22"/>
      <c r="D650" s="6"/>
    </row>
    <row r="651" spans="2:4" ht="18.75" customHeight="1">
      <c r="B651" s="6"/>
      <c r="C651" s="22"/>
      <c r="D651" s="6"/>
    </row>
    <row r="652" spans="2:4" ht="18.75" customHeight="1">
      <c r="B652" s="6"/>
      <c r="C652" s="22"/>
      <c r="D652" s="6"/>
    </row>
    <row r="653" spans="2:4" ht="18.75" customHeight="1">
      <c r="B653" s="6"/>
      <c r="C653" s="22"/>
      <c r="D653" s="6"/>
    </row>
    <row r="654" spans="2:4" ht="18.75" customHeight="1">
      <c r="B654" s="6"/>
      <c r="C654" s="22"/>
      <c r="D654" s="6"/>
    </row>
    <row r="655" spans="2:4" ht="18.75" customHeight="1">
      <c r="B655" s="6"/>
      <c r="C655" s="22"/>
      <c r="D655" s="6"/>
    </row>
    <row r="656" spans="2:4" ht="18.75" customHeight="1">
      <c r="B656" s="6"/>
      <c r="C656" s="22"/>
      <c r="D656" s="6"/>
    </row>
    <row r="657" spans="2:4" ht="18.75" customHeight="1">
      <c r="B657" s="6"/>
      <c r="C657" s="22"/>
      <c r="D657" s="6"/>
    </row>
    <row r="658" spans="2:4" ht="18.75" customHeight="1">
      <c r="B658" s="6"/>
      <c r="C658" s="22"/>
      <c r="D658" s="6"/>
    </row>
    <row r="659" spans="2:4" ht="18.75" customHeight="1">
      <c r="B659" s="6"/>
      <c r="C659" s="22"/>
      <c r="D659" s="6"/>
    </row>
    <row r="660" spans="2:4" ht="18.75" customHeight="1">
      <c r="B660" s="6"/>
      <c r="C660" s="22"/>
      <c r="D660" s="6"/>
    </row>
    <row r="661" spans="2:4" ht="18.75" customHeight="1">
      <c r="B661" s="6"/>
      <c r="C661" s="22"/>
      <c r="D661" s="6"/>
    </row>
    <row r="662" spans="2:4" ht="18.75" customHeight="1">
      <c r="B662" s="6"/>
      <c r="C662" s="22"/>
      <c r="D662" s="6"/>
    </row>
    <row r="663" spans="2:4" ht="18.75" customHeight="1">
      <c r="B663" s="6"/>
      <c r="C663" s="22"/>
      <c r="D663" s="6"/>
    </row>
    <row r="664" spans="2:4" ht="18.75" customHeight="1">
      <c r="B664" s="6"/>
      <c r="C664" s="22"/>
      <c r="D664" s="6"/>
    </row>
    <row r="665" spans="2:4" ht="18.75" customHeight="1">
      <c r="B665" s="6"/>
      <c r="C665" s="22"/>
      <c r="D665" s="6"/>
    </row>
    <row r="666" spans="2:4" ht="18.75" customHeight="1">
      <c r="B666" s="6"/>
      <c r="C666" s="22"/>
      <c r="D666" s="6"/>
    </row>
    <row r="667" spans="2:4" ht="18.75" customHeight="1">
      <c r="B667" s="6"/>
      <c r="C667" s="22"/>
      <c r="D667" s="6"/>
    </row>
    <row r="668" spans="2:4" ht="18.75" customHeight="1">
      <c r="B668" s="6"/>
      <c r="C668" s="22"/>
      <c r="D668" s="6"/>
    </row>
    <row r="669" spans="2:4" ht="18.75" customHeight="1">
      <c r="B669" s="6"/>
      <c r="C669" s="22"/>
      <c r="D669" s="6"/>
    </row>
    <row r="670" spans="2:4" ht="18.75" customHeight="1">
      <c r="B670" s="6"/>
      <c r="C670" s="22"/>
      <c r="D670" s="6"/>
    </row>
    <row r="671" spans="2:4" ht="18.75" customHeight="1">
      <c r="B671" s="6"/>
      <c r="C671" s="22"/>
      <c r="D671" s="6"/>
    </row>
    <row r="672" spans="2:4" ht="18.75" customHeight="1">
      <c r="B672" s="6"/>
      <c r="C672" s="22"/>
      <c r="D672" s="6"/>
    </row>
    <row r="673" spans="2:4" ht="18.75" customHeight="1">
      <c r="B673" s="6"/>
      <c r="C673" s="22"/>
      <c r="D673" s="6"/>
    </row>
    <row r="674" spans="2:4" ht="18.75" customHeight="1">
      <c r="B674" s="6"/>
      <c r="C674" s="22"/>
      <c r="D674" s="6"/>
    </row>
    <row r="675" spans="2:4" ht="18.75" customHeight="1">
      <c r="B675" s="6"/>
      <c r="C675" s="22"/>
      <c r="D675" s="6"/>
    </row>
    <row r="676" spans="2:4" ht="18.75" customHeight="1">
      <c r="B676" s="6"/>
      <c r="C676" s="22"/>
      <c r="D676" s="6"/>
    </row>
    <row r="677" spans="2:4" ht="18.75" customHeight="1">
      <c r="B677" s="6"/>
      <c r="C677" s="22"/>
      <c r="D677" s="6"/>
    </row>
    <row r="678" spans="2:4" ht="18.75" customHeight="1">
      <c r="B678" s="6"/>
      <c r="C678" s="22"/>
      <c r="D678" s="6"/>
    </row>
    <row r="679" spans="2:4" ht="18.75" customHeight="1">
      <c r="B679" s="6"/>
      <c r="C679" s="22"/>
      <c r="D679" s="6"/>
    </row>
    <row r="680" spans="2:4" ht="18.75" customHeight="1">
      <c r="B680" s="6"/>
      <c r="C680" s="22"/>
      <c r="D680" s="6"/>
    </row>
    <row r="681" spans="2:4" ht="18.75" customHeight="1">
      <c r="B681" s="6"/>
      <c r="C681" s="22"/>
      <c r="D681" s="6"/>
    </row>
    <row r="682" spans="2:4" ht="18.75" customHeight="1">
      <c r="B682" s="6"/>
      <c r="C682" s="22"/>
      <c r="D682" s="6"/>
    </row>
    <row r="683" spans="2:4" ht="18.75" customHeight="1">
      <c r="B683" s="6"/>
      <c r="C683" s="22"/>
      <c r="D683" s="6"/>
    </row>
    <row r="684" spans="2:4" ht="18.75" customHeight="1">
      <c r="B684" s="6"/>
      <c r="C684" s="22"/>
      <c r="D684" s="6"/>
    </row>
    <row r="685" spans="2:4" ht="18.75" customHeight="1">
      <c r="B685" s="6"/>
      <c r="C685" s="22"/>
      <c r="D685" s="6"/>
    </row>
    <row r="686" spans="2:4" ht="18.75" customHeight="1">
      <c r="B686" s="6"/>
      <c r="C686" s="22"/>
      <c r="D686" s="6"/>
    </row>
    <row r="687" spans="2:4" ht="18.75" customHeight="1">
      <c r="B687" s="6"/>
      <c r="C687" s="22"/>
      <c r="D687" s="6"/>
    </row>
    <row r="688" spans="2:4" ht="18.75" customHeight="1">
      <c r="B688" s="6"/>
      <c r="C688" s="22"/>
      <c r="D688" s="6"/>
    </row>
    <row r="689" spans="2:4" ht="18.75" customHeight="1">
      <c r="B689" s="6"/>
      <c r="C689" s="22"/>
      <c r="D689" s="6"/>
    </row>
    <row r="690" spans="2:4" ht="18.75" customHeight="1">
      <c r="B690" s="6"/>
      <c r="C690" s="22"/>
      <c r="D690" s="6"/>
    </row>
    <row r="691" spans="2:4" ht="18.75" customHeight="1">
      <c r="B691" s="6"/>
      <c r="C691" s="22"/>
      <c r="D691" s="6"/>
    </row>
    <row r="692" spans="2:4" ht="18.75" customHeight="1">
      <c r="B692" s="6"/>
      <c r="C692" s="22"/>
      <c r="D692" s="6"/>
    </row>
    <row r="693" spans="2:4" ht="18.75" customHeight="1">
      <c r="B693" s="6"/>
      <c r="C693" s="22"/>
      <c r="D693" s="6"/>
    </row>
    <row r="694" spans="2:4" ht="18.75" customHeight="1">
      <c r="B694" s="6"/>
      <c r="C694" s="22"/>
      <c r="D694" s="6"/>
    </row>
    <row r="695" spans="2:4" ht="18.75" customHeight="1">
      <c r="B695" s="6"/>
      <c r="C695" s="22"/>
      <c r="D695" s="6"/>
    </row>
    <row r="696" spans="2:4" ht="18.75" customHeight="1">
      <c r="B696" s="6"/>
      <c r="C696" s="22"/>
      <c r="D696" s="6"/>
    </row>
    <row r="697" spans="2:4" ht="18.75" customHeight="1">
      <c r="B697" s="6"/>
      <c r="C697" s="22"/>
      <c r="D697" s="6"/>
    </row>
    <row r="698" spans="2:4" ht="18.75" customHeight="1">
      <c r="B698" s="6"/>
      <c r="C698" s="22"/>
      <c r="D698" s="6"/>
    </row>
    <row r="699" spans="2:4" ht="18.75" customHeight="1">
      <c r="B699" s="6"/>
      <c r="C699" s="22"/>
      <c r="D699" s="6"/>
    </row>
    <row r="700" spans="2:4" ht="18.75" customHeight="1">
      <c r="B700" s="6"/>
      <c r="C700" s="22"/>
      <c r="D700" s="6"/>
    </row>
    <row r="701" spans="2:4" ht="18.75" customHeight="1">
      <c r="B701" s="6"/>
      <c r="C701" s="22"/>
      <c r="D701" s="6"/>
    </row>
    <row r="702" spans="2:4" ht="18.75" customHeight="1">
      <c r="B702" s="6"/>
      <c r="C702" s="22"/>
      <c r="D702" s="6"/>
    </row>
    <row r="703" spans="2:4" ht="18.75" customHeight="1">
      <c r="B703" s="6"/>
      <c r="C703" s="22"/>
      <c r="D703" s="6"/>
    </row>
    <row r="704" spans="2:4" ht="18.75" customHeight="1">
      <c r="B704" s="6"/>
      <c r="C704" s="22"/>
      <c r="D704" s="6"/>
    </row>
    <row r="705" spans="2:4" ht="18.75" customHeight="1">
      <c r="B705" s="6"/>
      <c r="C705" s="22"/>
      <c r="D705" s="6"/>
    </row>
    <row r="706" spans="2:4" ht="18.75" customHeight="1">
      <c r="B706" s="6"/>
      <c r="C706" s="22"/>
      <c r="D706" s="6"/>
    </row>
    <row r="707" spans="2:4" ht="18.75" customHeight="1">
      <c r="B707" s="6"/>
      <c r="C707" s="22"/>
      <c r="D707" s="6"/>
    </row>
    <row r="708" spans="2:4" ht="18.75" customHeight="1">
      <c r="B708" s="6"/>
      <c r="C708" s="22"/>
      <c r="D708" s="6"/>
    </row>
    <row r="709" spans="2:4" ht="18.75" customHeight="1">
      <c r="B709" s="6"/>
      <c r="C709" s="22"/>
      <c r="D709" s="6"/>
    </row>
    <row r="710" spans="2:4" ht="18.75" customHeight="1">
      <c r="B710" s="6"/>
      <c r="C710" s="22"/>
      <c r="D710" s="6"/>
    </row>
    <row r="711" spans="2:4" ht="18.75" customHeight="1">
      <c r="B711" s="6"/>
      <c r="C711" s="22"/>
      <c r="D711" s="6"/>
    </row>
    <row r="712" spans="2:4" ht="18.75" customHeight="1">
      <c r="B712" s="6"/>
      <c r="C712" s="22"/>
      <c r="D712" s="6"/>
    </row>
    <row r="713" spans="2:4" ht="18.75" customHeight="1">
      <c r="B713" s="6"/>
      <c r="C713" s="22"/>
      <c r="D713" s="6"/>
    </row>
    <row r="714" spans="2:4" ht="18.75" customHeight="1">
      <c r="B714" s="6"/>
      <c r="C714" s="22"/>
      <c r="D714" s="6"/>
    </row>
    <row r="715" spans="2:4" ht="18.75" customHeight="1">
      <c r="B715" s="6"/>
      <c r="C715" s="22"/>
      <c r="D715" s="6"/>
    </row>
    <row r="716" spans="2:4" ht="18.75" customHeight="1">
      <c r="B716" s="6"/>
      <c r="C716" s="22"/>
      <c r="D716" s="6"/>
    </row>
    <row r="717" spans="2:4" ht="18.75" customHeight="1">
      <c r="B717" s="6"/>
      <c r="C717" s="22"/>
      <c r="D717" s="6"/>
    </row>
    <row r="718" spans="2:4" ht="18.75" customHeight="1">
      <c r="B718" s="6"/>
      <c r="C718" s="22"/>
      <c r="D718" s="6"/>
    </row>
    <row r="719" spans="2:4" ht="18.75" customHeight="1">
      <c r="B719" s="6"/>
      <c r="C719" s="22"/>
      <c r="D719" s="6"/>
    </row>
    <row r="720" spans="2:4" ht="18.75" customHeight="1">
      <c r="B720" s="6"/>
      <c r="C720" s="22"/>
      <c r="D720" s="6"/>
    </row>
    <row r="721" spans="2:4" ht="18.75" customHeight="1">
      <c r="B721" s="6"/>
      <c r="C721" s="22"/>
      <c r="D721" s="6"/>
    </row>
    <row r="722" spans="2:4" ht="18.75" customHeight="1">
      <c r="B722" s="6"/>
      <c r="C722" s="22"/>
      <c r="D722" s="6"/>
    </row>
    <row r="723" spans="2:4" ht="18.75" customHeight="1">
      <c r="B723" s="6"/>
      <c r="C723" s="22"/>
      <c r="D723" s="6"/>
    </row>
    <row r="724" spans="2:4" ht="18.75" customHeight="1">
      <c r="B724" s="6"/>
      <c r="C724" s="22"/>
      <c r="D724" s="6"/>
    </row>
    <row r="725" spans="2:4" ht="18.75" customHeight="1">
      <c r="B725" s="6"/>
      <c r="C725" s="22"/>
      <c r="D725" s="6"/>
    </row>
    <row r="726" spans="2:4" ht="18.75" customHeight="1">
      <c r="B726" s="6"/>
      <c r="C726" s="22"/>
      <c r="D726" s="6"/>
    </row>
    <row r="727" spans="2:4" ht="18.75" customHeight="1">
      <c r="B727" s="6"/>
      <c r="C727" s="22"/>
      <c r="D727" s="6"/>
    </row>
    <row r="728" spans="2:4" ht="18.75" customHeight="1">
      <c r="B728" s="6"/>
      <c r="C728" s="22"/>
      <c r="D728" s="6"/>
    </row>
    <row r="729" spans="2:4" ht="18.75" customHeight="1">
      <c r="B729" s="6"/>
      <c r="C729" s="22"/>
      <c r="D729" s="6"/>
    </row>
    <row r="730" spans="2:4" ht="18.75" customHeight="1">
      <c r="B730" s="6"/>
      <c r="C730" s="22"/>
      <c r="D730" s="6"/>
    </row>
    <row r="731" spans="2:4" ht="18.75" customHeight="1">
      <c r="B731" s="6"/>
      <c r="C731" s="22"/>
      <c r="D731" s="6"/>
    </row>
    <row r="732" spans="2:4" ht="18.75" customHeight="1">
      <c r="B732" s="6"/>
      <c r="C732" s="22"/>
      <c r="D732" s="6"/>
    </row>
    <row r="733" spans="2:4" ht="18.75" customHeight="1">
      <c r="B733" s="6"/>
      <c r="C733" s="22"/>
      <c r="D733" s="6"/>
    </row>
    <row r="734" spans="2:4" ht="18.75" customHeight="1">
      <c r="B734" s="6"/>
      <c r="C734" s="22"/>
      <c r="D734" s="6"/>
    </row>
    <row r="735" spans="2:4" ht="18.75" customHeight="1">
      <c r="B735" s="6"/>
      <c r="C735" s="22"/>
      <c r="D735" s="6"/>
    </row>
    <row r="736" spans="2:4" ht="18.75" customHeight="1">
      <c r="B736" s="6"/>
      <c r="C736" s="22"/>
      <c r="D736" s="6"/>
    </row>
    <row r="737" spans="2:4" ht="18.75" customHeight="1">
      <c r="B737" s="6"/>
      <c r="C737" s="22"/>
      <c r="D737" s="6"/>
    </row>
    <row r="738" spans="2:4" ht="18.75" customHeight="1">
      <c r="B738" s="6"/>
      <c r="C738" s="22"/>
      <c r="D738" s="6"/>
    </row>
    <row r="739" spans="2:4" ht="18.75" customHeight="1">
      <c r="B739" s="6"/>
      <c r="C739" s="22"/>
      <c r="D739" s="6"/>
    </row>
    <row r="740" spans="2:4" ht="18.75" customHeight="1">
      <c r="B740" s="6"/>
      <c r="C740" s="22"/>
      <c r="D740" s="6"/>
    </row>
    <row r="741" spans="2:4" ht="18.75" customHeight="1">
      <c r="B741" s="6"/>
      <c r="C741" s="22"/>
      <c r="D741" s="6"/>
    </row>
    <row r="742" spans="2:4" ht="18.75" customHeight="1">
      <c r="B742" s="6"/>
      <c r="C742" s="22"/>
      <c r="D742" s="6"/>
    </row>
    <row r="743" spans="2:4" ht="18.75" customHeight="1">
      <c r="B743" s="6"/>
      <c r="C743" s="22"/>
      <c r="D743" s="6"/>
    </row>
    <row r="744" spans="2:4" ht="18.75" customHeight="1">
      <c r="B744" s="6"/>
      <c r="C744" s="22"/>
      <c r="D744" s="6"/>
    </row>
    <row r="745" spans="2:4" ht="18.75" customHeight="1">
      <c r="B745" s="6"/>
      <c r="C745" s="22"/>
      <c r="D745" s="6"/>
    </row>
    <row r="746" spans="2:4" ht="18.75" customHeight="1">
      <c r="B746" s="6"/>
      <c r="C746" s="22"/>
      <c r="D746" s="6"/>
    </row>
    <row r="747" spans="2:4" ht="18.75" customHeight="1">
      <c r="B747" s="6"/>
      <c r="C747" s="22"/>
      <c r="D747" s="6"/>
    </row>
    <row r="748" spans="2:4" ht="18.75" customHeight="1">
      <c r="B748" s="6"/>
      <c r="C748" s="22"/>
      <c r="D748" s="6"/>
    </row>
    <row r="749" spans="2:4" ht="18.75" customHeight="1">
      <c r="B749" s="6"/>
      <c r="C749" s="22"/>
      <c r="D749" s="6"/>
    </row>
    <row r="750" spans="2:4" ht="18.75" customHeight="1">
      <c r="B750" s="6"/>
      <c r="C750" s="22"/>
      <c r="D750" s="6"/>
    </row>
    <row r="751" spans="2:4" ht="18.75" customHeight="1">
      <c r="B751" s="6"/>
      <c r="C751" s="22"/>
      <c r="D751" s="6"/>
    </row>
    <row r="752" spans="2:4" ht="18.75" customHeight="1">
      <c r="B752" s="6"/>
      <c r="C752" s="22"/>
      <c r="D752" s="6"/>
    </row>
    <row r="753" spans="2:4" ht="18.75" customHeight="1">
      <c r="B753" s="6"/>
      <c r="C753" s="22"/>
      <c r="D753" s="6"/>
    </row>
    <row r="754" spans="2:4" ht="18.75" customHeight="1">
      <c r="B754" s="6"/>
      <c r="C754" s="22"/>
      <c r="D754" s="6"/>
    </row>
    <row r="755" spans="2:4" ht="18.75" customHeight="1">
      <c r="B755" s="6"/>
      <c r="C755" s="22"/>
      <c r="D755" s="6"/>
    </row>
    <row r="756" spans="2:4" ht="18.75" customHeight="1">
      <c r="B756" s="6"/>
      <c r="C756" s="22"/>
      <c r="D756" s="6"/>
    </row>
    <row r="757" spans="2:4" ht="18.75" customHeight="1">
      <c r="B757" s="6"/>
      <c r="C757" s="22"/>
      <c r="D757" s="6"/>
    </row>
    <row r="758" spans="2:4" ht="18.75" customHeight="1">
      <c r="B758" s="6"/>
      <c r="C758" s="22"/>
      <c r="D758" s="6"/>
    </row>
    <row r="759" spans="2:4" ht="18.75" customHeight="1">
      <c r="B759" s="6"/>
      <c r="C759" s="22"/>
      <c r="D759" s="6"/>
    </row>
    <row r="760" spans="2:4" ht="18.75" customHeight="1">
      <c r="B760" s="6"/>
      <c r="C760" s="22"/>
      <c r="D760" s="6"/>
    </row>
    <row r="761" spans="2:4" ht="18.75" customHeight="1">
      <c r="B761" s="6"/>
      <c r="C761" s="22"/>
      <c r="D761" s="6"/>
    </row>
    <row r="762" spans="2:4" ht="18.75" customHeight="1">
      <c r="B762" s="6"/>
      <c r="C762" s="22"/>
      <c r="D762" s="6"/>
    </row>
    <row r="763" spans="2:4" ht="18.75" customHeight="1">
      <c r="B763" s="6"/>
      <c r="C763" s="22"/>
      <c r="D763" s="6"/>
    </row>
    <row r="764" spans="2:4" ht="18.75" customHeight="1">
      <c r="B764" s="6"/>
      <c r="C764" s="22"/>
      <c r="D764" s="6"/>
    </row>
    <row r="765" spans="2:4" ht="18.75" customHeight="1">
      <c r="B765" s="6"/>
      <c r="C765" s="22"/>
      <c r="D765" s="6"/>
    </row>
    <row r="766" spans="2:4" ht="18.75" customHeight="1">
      <c r="B766" s="6"/>
      <c r="C766" s="22"/>
      <c r="D766" s="6"/>
    </row>
    <row r="767" spans="2:4" ht="18.75" customHeight="1">
      <c r="B767" s="6"/>
      <c r="C767" s="22"/>
      <c r="D767" s="6"/>
    </row>
    <row r="768" spans="2:4" ht="18.75" customHeight="1">
      <c r="B768" s="6"/>
      <c r="C768" s="22"/>
      <c r="D768" s="6"/>
    </row>
    <row r="769" spans="2:4" ht="18.75" customHeight="1">
      <c r="B769" s="6"/>
      <c r="C769" s="22"/>
      <c r="D769" s="6"/>
    </row>
    <row r="770" spans="2:4" ht="18.75" customHeight="1">
      <c r="B770" s="6"/>
      <c r="C770" s="22"/>
      <c r="D770" s="6"/>
    </row>
    <row r="771" spans="2:4" ht="18.75" customHeight="1">
      <c r="B771" s="6"/>
      <c r="C771" s="22"/>
      <c r="D771" s="6"/>
    </row>
    <row r="772" spans="2:4" ht="18.75" customHeight="1">
      <c r="B772" s="6"/>
      <c r="C772" s="22"/>
      <c r="D772" s="6"/>
    </row>
    <row r="773" spans="2:4" ht="18.75" customHeight="1">
      <c r="B773" s="6"/>
      <c r="C773" s="22"/>
      <c r="D773" s="6"/>
    </row>
    <row r="774" spans="2:4" ht="18.75" customHeight="1">
      <c r="B774" s="6"/>
      <c r="C774" s="22"/>
      <c r="D774" s="6"/>
    </row>
    <row r="775" spans="2:4" ht="18.75" customHeight="1">
      <c r="B775" s="6"/>
      <c r="C775" s="22"/>
      <c r="D775" s="6"/>
    </row>
    <row r="776" spans="2:4" ht="18.75" customHeight="1">
      <c r="B776" s="6"/>
      <c r="C776" s="22"/>
      <c r="D776" s="6"/>
    </row>
    <row r="777" spans="2:4" ht="18.75" customHeight="1">
      <c r="B777" s="6"/>
      <c r="C777" s="22"/>
      <c r="D777" s="6"/>
    </row>
    <row r="778" spans="2:4" ht="18.75" customHeight="1">
      <c r="B778" s="6"/>
      <c r="C778" s="22"/>
      <c r="D778" s="6"/>
    </row>
    <row r="779" spans="2:4" ht="18.75" customHeight="1">
      <c r="B779" s="6"/>
      <c r="C779" s="22"/>
      <c r="D779" s="6"/>
    </row>
    <row r="780" spans="2:4" ht="18.75" customHeight="1">
      <c r="B780" s="6"/>
      <c r="C780" s="22"/>
      <c r="D780" s="6"/>
    </row>
    <row r="781" spans="2:4" ht="18.75" customHeight="1">
      <c r="B781" s="6"/>
      <c r="C781" s="22"/>
      <c r="D781" s="6"/>
    </row>
    <row r="782" spans="2:4" ht="18.75" customHeight="1">
      <c r="B782" s="6"/>
      <c r="C782" s="22"/>
      <c r="D782" s="6"/>
    </row>
    <row r="783" spans="2:4" ht="18.75" customHeight="1">
      <c r="B783" s="6"/>
      <c r="C783" s="22"/>
      <c r="D783" s="6"/>
    </row>
    <row r="784" spans="2:4" ht="18.75" customHeight="1">
      <c r="B784" s="6"/>
      <c r="C784" s="22"/>
      <c r="D784" s="6"/>
    </row>
    <row r="785" spans="2:4" ht="18.75" customHeight="1">
      <c r="B785" s="6"/>
      <c r="C785" s="22"/>
      <c r="D785" s="6"/>
    </row>
    <row r="786" spans="2:4" ht="18.75" customHeight="1">
      <c r="B786" s="6"/>
      <c r="C786" s="22"/>
      <c r="D786" s="6"/>
    </row>
    <row r="787" spans="2:4" ht="18.75" customHeight="1">
      <c r="B787" s="6"/>
      <c r="C787" s="22"/>
      <c r="D787" s="6"/>
    </row>
    <row r="788" spans="2:4" ht="18.75" customHeight="1">
      <c r="B788" s="6"/>
      <c r="C788" s="22"/>
      <c r="D788" s="6"/>
    </row>
    <row r="789" spans="2:4" ht="18.75" customHeight="1">
      <c r="B789" s="6"/>
      <c r="C789" s="22"/>
      <c r="D789" s="6"/>
    </row>
    <row r="790" spans="2:4" ht="18.75" customHeight="1">
      <c r="B790" s="6"/>
      <c r="C790" s="22"/>
      <c r="D790" s="6"/>
    </row>
    <row r="791" spans="2:4" ht="18.75" customHeight="1">
      <c r="B791" s="6"/>
      <c r="C791" s="22"/>
      <c r="D791" s="6"/>
    </row>
    <row r="792" spans="2:4" ht="18.75" customHeight="1">
      <c r="B792" s="6"/>
      <c r="C792" s="22"/>
      <c r="D792" s="6"/>
    </row>
    <row r="793" spans="2:4" ht="18.75" customHeight="1">
      <c r="B793" s="6"/>
      <c r="C793" s="22"/>
      <c r="D793" s="6"/>
    </row>
    <row r="794" spans="2:4" ht="18.75" customHeight="1">
      <c r="B794" s="6"/>
      <c r="C794" s="22"/>
      <c r="D794" s="6"/>
    </row>
    <row r="795" spans="2:4" ht="18.75" customHeight="1">
      <c r="B795" s="6"/>
      <c r="C795" s="22"/>
      <c r="D795" s="6"/>
    </row>
    <row r="796" spans="2:4" ht="18.75" customHeight="1">
      <c r="B796" s="6"/>
      <c r="C796" s="22"/>
      <c r="D796" s="6"/>
    </row>
    <row r="797" spans="2:4" ht="18.75" customHeight="1">
      <c r="B797" s="6"/>
      <c r="C797" s="22"/>
      <c r="D797" s="6"/>
    </row>
    <row r="798" spans="2:4" ht="18.75" customHeight="1">
      <c r="B798" s="6"/>
      <c r="C798" s="22"/>
      <c r="D798" s="6"/>
    </row>
    <row r="799" spans="2:4" ht="18.75" customHeight="1">
      <c r="B799" s="6"/>
      <c r="C799" s="22"/>
      <c r="D799" s="6"/>
    </row>
    <row r="800" spans="2:4" ht="18.75" customHeight="1">
      <c r="B800" s="6"/>
      <c r="C800" s="22"/>
      <c r="D800" s="6"/>
    </row>
    <row r="801" spans="2:4" ht="18.75" customHeight="1">
      <c r="B801" s="6"/>
      <c r="C801" s="22"/>
      <c r="D801" s="6"/>
    </row>
    <row r="802" spans="2:4" ht="18.75" customHeight="1">
      <c r="B802" s="6"/>
      <c r="C802" s="22"/>
      <c r="D802" s="6"/>
    </row>
    <row r="803" spans="2:4" ht="18.75" customHeight="1">
      <c r="B803" s="6"/>
      <c r="C803" s="22"/>
      <c r="D803" s="6"/>
    </row>
    <row r="804" spans="2:4" ht="18.75" customHeight="1">
      <c r="B804" s="6"/>
      <c r="C804" s="22"/>
      <c r="D804" s="6"/>
    </row>
    <row r="805" spans="2:4" ht="18.75" customHeight="1">
      <c r="B805" s="6"/>
      <c r="C805" s="22"/>
      <c r="D805" s="6"/>
    </row>
    <row r="806" spans="2:4" ht="18.75" customHeight="1">
      <c r="B806" s="6"/>
      <c r="C806" s="22"/>
      <c r="D806" s="6"/>
    </row>
    <row r="807" spans="2:4" ht="18.75" customHeight="1">
      <c r="B807" s="6"/>
      <c r="C807" s="22"/>
      <c r="D807" s="6"/>
    </row>
    <row r="808" spans="2:4" ht="18.75" customHeight="1">
      <c r="B808" s="6"/>
      <c r="C808" s="22"/>
      <c r="D808" s="6"/>
    </row>
    <row r="809" spans="2:4" ht="18.75" customHeight="1">
      <c r="B809" s="6"/>
      <c r="C809" s="22"/>
      <c r="D809" s="6"/>
    </row>
    <row r="810" spans="2:4" ht="18.75" customHeight="1">
      <c r="B810" s="6"/>
      <c r="C810" s="22"/>
      <c r="D810" s="6"/>
    </row>
    <row r="811" spans="2:4" ht="18.75" customHeight="1">
      <c r="B811" s="6"/>
      <c r="C811" s="22"/>
      <c r="D811" s="6"/>
    </row>
    <row r="812" spans="2:4" ht="18.75" customHeight="1">
      <c r="B812" s="6"/>
      <c r="C812" s="22"/>
      <c r="D812" s="6"/>
    </row>
    <row r="813" spans="2:4" ht="18.75" customHeight="1">
      <c r="B813" s="6"/>
      <c r="C813" s="22"/>
      <c r="D813" s="6"/>
    </row>
    <row r="814" spans="2:4" ht="18.75" customHeight="1">
      <c r="B814" s="6"/>
      <c r="C814" s="22"/>
      <c r="D814" s="6"/>
    </row>
    <row r="815" spans="2:4" ht="18.75" customHeight="1">
      <c r="B815" s="6"/>
      <c r="C815" s="22"/>
      <c r="D815" s="6"/>
    </row>
    <row r="816" spans="2:4" ht="18.75" customHeight="1">
      <c r="B816" s="6"/>
      <c r="C816" s="22"/>
      <c r="D816" s="6"/>
    </row>
    <row r="817" spans="2:4" ht="18.75" customHeight="1">
      <c r="B817" s="6"/>
      <c r="C817" s="22"/>
      <c r="D817" s="6"/>
    </row>
    <row r="818" spans="2:4" ht="18.75" customHeight="1">
      <c r="B818" s="6"/>
      <c r="C818" s="22"/>
      <c r="D818" s="6"/>
    </row>
    <row r="819" spans="2:4" ht="18.75" customHeight="1">
      <c r="B819" s="6"/>
      <c r="C819" s="22"/>
      <c r="D819" s="6"/>
    </row>
    <row r="820" spans="2:4" ht="18.75" customHeight="1">
      <c r="B820" s="6"/>
      <c r="C820" s="22"/>
      <c r="D820" s="6"/>
    </row>
    <row r="821" spans="2:4" ht="18.75" customHeight="1">
      <c r="B821" s="6"/>
      <c r="C821" s="22"/>
      <c r="D821" s="6"/>
    </row>
    <row r="822" spans="2:4" ht="18.75" customHeight="1">
      <c r="B822" s="6"/>
      <c r="C822" s="22"/>
      <c r="D822" s="6"/>
    </row>
    <row r="823" spans="2:4" ht="18.75" customHeight="1">
      <c r="B823" s="6"/>
      <c r="C823" s="22"/>
      <c r="D823" s="6"/>
    </row>
    <row r="824" spans="2:4" ht="18.75" customHeight="1">
      <c r="B824" s="6"/>
      <c r="C824" s="22"/>
      <c r="D824" s="6"/>
    </row>
    <row r="825" spans="2:4" ht="18.75" customHeight="1">
      <c r="B825" s="6"/>
      <c r="C825" s="22"/>
      <c r="D825" s="6"/>
    </row>
    <row r="826" spans="2:4" ht="18.75" customHeight="1">
      <c r="B826" s="6"/>
      <c r="C826" s="22"/>
      <c r="D826" s="6"/>
    </row>
    <row r="827" spans="2:4" ht="18.75" customHeight="1">
      <c r="B827" s="6"/>
      <c r="C827" s="22"/>
      <c r="D827" s="6"/>
    </row>
    <row r="828" spans="2:4" ht="18.75" customHeight="1">
      <c r="B828" s="6"/>
      <c r="C828" s="22"/>
      <c r="D828" s="6"/>
    </row>
    <row r="829" spans="2:4" ht="18.75" customHeight="1">
      <c r="B829" s="6"/>
      <c r="C829" s="22"/>
      <c r="D829" s="6"/>
    </row>
  </sheetData>
  <mergeCells count="7">
    <mergeCell ref="A3:D3"/>
    <mergeCell ref="A48:D48"/>
    <mergeCell ref="A49:D49"/>
    <mergeCell ref="A1:D1"/>
    <mergeCell ref="A2:D2"/>
    <mergeCell ref="A42:D42"/>
    <mergeCell ref="A43:D43"/>
  </mergeCells>
  <printOptions/>
  <pageMargins left="0.25" right="0.24" top="0.17" bottom="0.21" header="0.15748031496062992" footer="0.17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="120" zoomScaleSheetLayoutView="120" workbookViewId="0" topLeftCell="A1">
      <selection activeCell="B116" sqref="B116:Q117"/>
    </sheetView>
  </sheetViews>
  <sheetFormatPr defaultColWidth="9.140625" defaultRowHeight="12.75"/>
  <cols>
    <col min="1" max="1" width="12.28125" style="121" customWidth="1"/>
    <col min="2" max="15" width="8.28125" style="134" customWidth="1"/>
    <col min="16" max="16" width="8.28125" style="112" customWidth="1"/>
    <col min="17" max="17" width="10.28125" style="112" customWidth="1"/>
    <col min="18" max="16384" width="9.140625" style="113" customWidth="1"/>
  </cols>
  <sheetData>
    <row r="1" spans="1:17" ht="16.5">
      <c r="A1" s="287" t="s">
        <v>143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6.5">
      <c r="A2" s="287" t="s">
        <v>340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6.5">
      <c r="A3" s="290" t="s">
        <v>339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="182" customFormat="1" ht="14.25"/>
    <row r="5" spans="1:17" s="117" customFormat="1" ht="14.25">
      <c r="A5" s="118" t="s">
        <v>225</v>
      </c>
      <c r="B5" s="289" t="s">
        <v>144</v>
      </c>
      <c r="C5" s="288" t="s">
        <v>145</v>
      </c>
      <c r="D5" s="288"/>
      <c r="E5" s="288"/>
      <c r="F5" s="142" t="s">
        <v>146</v>
      </c>
      <c r="G5" s="288" t="s">
        <v>147</v>
      </c>
      <c r="H5" s="288"/>
      <c r="I5" s="288" t="s">
        <v>148</v>
      </c>
      <c r="J5" s="288"/>
      <c r="K5" s="142" t="s">
        <v>149</v>
      </c>
      <c r="L5" s="288" t="s">
        <v>150</v>
      </c>
      <c r="M5" s="288"/>
      <c r="N5" s="288" t="s">
        <v>151</v>
      </c>
      <c r="O5" s="288"/>
      <c r="P5" s="142" t="s">
        <v>223</v>
      </c>
      <c r="Q5" s="291" t="s">
        <v>22</v>
      </c>
    </row>
    <row r="6" spans="1:17" s="117" customFormat="1" ht="14.25">
      <c r="A6" s="119" t="s">
        <v>226</v>
      </c>
      <c r="B6" s="289"/>
      <c r="C6" s="142" t="s">
        <v>152</v>
      </c>
      <c r="D6" s="142" t="s">
        <v>221</v>
      </c>
      <c r="E6" s="142" t="s">
        <v>153</v>
      </c>
      <c r="F6" s="142" t="s">
        <v>154</v>
      </c>
      <c r="G6" s="142" t="s">
        <v>155</v>
      </c>
      <c r="H6" s="142" t="s">
        <v>156</v>
      </c>
      <c r="I6" s="142" t="s">
        <v>157</v>
      </c>
      <c r="J6" s="142" t="s">
        <v>158</v>
      </c>
      <c r="K6" s="142" t="s">
        <v>222</v>
      </c>
      <c r="L6" s="142" t="s">
        <v>159</v>
      </c>
      <c r="M6" s="142" t="s">
        <v>160</v>
      </c>
      <c r="N6" s="142" t="s">
        <v>161</v>
      </c>
      <c r="O6" s="142" t="s">
        <v>162</v>
      </c>
      <c r="P6" s="142" t="s">
        <v>224</v>
      </c>
      <c r="Q6" s="292"/>
    </row>
    <row r="7" spans="1:17" ht="14.25">
      <c r="A7" s="143" t="s">
        <v>163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ht="14.25">
      <c r="A8" s="144" t="s">
        <v>164</v>
      </c>
      <c r="B8" s="120">
        <v>8364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>
        <f>SUM(B8:P8)</f>
        <v>8364</v>
      </c>
    </row>
    <row r="9" spans="1:17" ht="14.25">
      <c r="A9" s="145" t="s">
        <v>165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4.25">
      <c r="A10" s="145" t="s">
        <v>166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4.25">
      <c r="A11" s="145" t="s">
        <v>167</v>
      </c>
      <c r="B11" s="124">
        <v>2500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>
        <f>SUM(B11:P11)</f>
        <v>2500</v>
      </c>
    </row>
    <row r="12" spans="1:17" ht="14.25">
      <c r="A12" s="145" t="s">
        <v>40</v>
      </c>
      <c r="B12" s="125">
        <f>SUM(B8:B11)</f>
        <v>10864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25">
        <f>SUM(B12:P12)</f>
        <v>10864</v>
      </c>
    </row>
    <row r="13" spans="1:17" ht="15" thickBot="1">
      <c r="A13" s="146" t="s">
        <v>41</v>
      </c>
      <c r="B13" s="126">
        <v>519404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26">
        <f>SUM(B13:P13)</f>
        <v>519404</v>
      </c>
    </row>
    <row r="14" spans="1:17" ht="15" thickTop="1">
      <c r="A14" s="147" t="s">
        <v>168</v>
      </c>
      <c r="B14" s="127"/>
      <c r="C14" s="13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127"/>
      <c r="Q14" s="128"/>
    </row>
    <row r="15" spans="1:17" ht="14.25">
      <c r="A15" s="145" t="s">
        <v>169</v>
      </c>
      <c r="B15" s="129"/>
      <c r="C15" s="123">
        <v>42840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3"/>
      <c r="P15" s="129"/>
      <c r="Q15" s="123">
        <f aca="true" t="shared" si="0" ref="Q15:Q23">SUM(C15:P15)</f>
        <v>42840</v>
      </c>
    </row>
    <row r="16" spans="1:17" ht="14.25">
      <c r="A16" s="144" t="s">
        <v>170</v>
      </c>
      <c r="B16" s="130"/>
      <c r="C16" s="130">
        <v>87740</v>
      </c>
      <c r="D16" s="130"/>
      <c r="E16" s="130">
        <v>69440</v>
      </c>
      <c r="F16" s="130"/>
      <c r="G16" s="130">
        <v>13530</v>
      </c>
      <c r="H16" s="130"/>
      <c r="I16" s="130"/>
      <c r="J16" s="130"/>
      <c r="K16" s="130"/>
      <c r="L16" s="130">
        <v>31780</v>
      </c>
      <c r="M16" s="130"/>
      <c r="N16" s="130"/>
      <c r="O16" s="120"/>
      <c r="P16" s="130"/>
      <c r="Q16" s="120">
        <f t="shared" si="0"/>
        <v>202490</v>
      </c>
    </row>
    <row r="17" spans="1:17" ht="14.25">
      <c r="A17" s="145" t="s">
        <v>171</v>
      </c>
      <c r="B17" s="129"/>
      <c r="C17" s="129">
        <v>9430</v>
      </c>
      <c r="D17" s="129"/>
      <c r="E17" s="129">
        <v>11228</v>
      </c>
      <c r="F17" s="129"/>
      <c r="G17" s="129">
        <v>1470</v>
      </c>
      <c r="H17" s="129"/>
      <c r="I17" s="129"/>
      <c r="J17" s="129"/>
      <c r="K17" s="129"/>
      <c r="L17" s="129">
        <v>365</v>
      </c>
      <c r="M17" s="129"/>
      <c r="N17" s="129"/>
      <c r="O17" s="123"/>
      <c r="P17" s="129"/>
      <c r="Q17" s="123">
        <f t="shared" si="0"/>
        <v>22493</v>
      </c>
    </row>
    <row r="18" spans="1:17" ht="14.25">
      <c r="A18" s="145" t="s">
        <v>172</v>
      </c>
      <c r="B18" s="129"/>
      <c r="C18" s="123">
        <v>11200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3"/>
      <c r="P18" s="129"/>
      <c r="Q18" s="123">
        <f t="shared" si="0"/>
        <v>11200</v>
      </c>
    </row>
    <row r="19" spans="1:17" ht="14.25">
      <c r="A19" s="144" t="s">
        <v>173</v>
      </c>
      <c r="B19" s="130"/>
      <c r="C19" s="130">
        <v>7200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20"/>
      <c r="P19" s="130"/>
      <c r="Q19" s="120">
        <f t="shared" si="0"/>
        <v>7200</v>
      </c>
    </row>
    <row r="20" spans="1:17" ht="14.25">
      <c r="A20" s="145" t="s">
        <v>174</v>
      </c>
      <c r="B20" s="129"/>
      <c r="C20" s="123">
        <v>3510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3"/>
      <c r="P20" s="129"/>
      <c r="Q20" s="123">
        <f t="shared" si="0"/>
        <v>3510</v>
      </c>
    </row>
    <row r="21" spans="1:17" ht="14.25">
      <c r="A21" s="144" t="s">
        <v>175</v>
      </c>
      <c r="B21" s="131"/>
      <c r="C21" s="140">
        <v>3510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20"/>
      <c r="P21" s="130"/>
      <c r="Q21" s="120">
        <f t="shared" si="0"/>
        <v>3510</v>
      </c>
    </row>
    <row r="22" spans="1:17" ht="14.25">
      <c r="A22" s="145" t="s">
        <v>40</v>
      </c>
      <c r="B22" s="111"/>
      <c r="C22" s="132">
        <f>SUM(C15:C21)</f>
        <v>165430</v>
      </c>
      <c r="D22" s="111">
        <v>0</v>
      </c>
      <c r="E22" s="111">
        <f>SUM(E16:E21)</f>
        <v>80668</v>
      </c>
      <c r="F22" s="111">
        <v>0</v>
      </c>
      <c r="G22" s="111">
        <f>SUM(G16:G21)</f>
        <v>15000</v>
      </c>
      <c r="H22" s="111">
        <v>0</v>
      </c>
      <c r="I22" s="111">
        <v>0</v>
      </c>
      <c r="J22" s="111">
        <v>0</v>
      </c>
      <c r="K22" s="111">
        <v>0</v>
      </c>
      <c r="L22" s="111">
        <f>SUM(L16:L21)</f>
        <v>32145</v>
      </c>
      <c r="M22" s="111">
        <v>0</v>
      </c>
      <c r="N22" s="111">
        <v>0</v>
      </c>
      <c r="O22" s="111">
        <v>0</v>
      </c>
      <c r="P22" s="111">
        <v>0</v>
      </c>
      <c r="Q22" s="125">
        <f t="shared" si="0"/>
        <v>293243</v>
      </c>
    </row>
    <row r="23" spans="1:17" ht="15" thickBot="1">
      <c r="A23" s="146" t="s">
        <v>41</v>
      </c>
      <c r="B23" s="148"/>
      <c r="C23" s="133">
        <v>1730866</v>
      </c>
      <c r="D23" s="148">
        <v>0</v>
      </c>
      <c r="E23" s="148">
        <v>707518</v>
      </c>
      <c r="F23" s="148">
        <v>0</v>
      </c>
      <c r="G23" s="148">
        <v>150000</v>
      </c>
      <c r="H23" s="148">
        <v>0</v>
      </c>
      <c r="I23" s="148">
        <v>0</v>
      </c>
      <c r="J23" s="148">
        <v>0</v>
      </c>
      <c r="K23" s="148">
        <v>0</v>
      </c>
      <c r="L23" s="148">
        <v>318750</v>
      </c>
      <c r="M23" s="148">
        <v>0</v>
      </c>
      <c r="N23" s="148">
        <v>0</v>
      </c>
      <c r="O23" s="148">
        <v>0</v>
      </c>
      <c r="P23" s="148">
        <v>0</v>
      </c>
      <c r="Q23" s="126">
        <f t="shared" si="0"/>
        <v>2907134</v>
      </c>
    </row>
    <row r="24" spans="1:17" ht="15" thickTop="1">
      <c r="A24" s="144" t="s">
        <v>176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6"/>
      <c r="P24" s="130"/>
      <c r="Q24" s="120"/>
    </row>
    <row r="25" spans="1:17" ht="14.25">
      <c r="A25" s="145" t="s">
        <v>177</v>
      </c>
      <c r="B25" s="129"/>
      <c r="C25" s="129">
        <v>9910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3"/>
      <c r="P25" s="129"/>
      <c r="Q25" s="123">
        <f>SUM(C25:P25)</f>
        <v>9910</v>
      </c>
    </row>
    <row r="26" spans="1:17" ht="14.25">
      <c r="A26" s="144" t="s">
        <v>178</v>
      </c>
      <c r="B26" s="131"/>
      <c r="C26" s="130">
        <v>1500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20"/>
      <c r="P26" s="130"/>
      <c r="Q26" s="120">
        <f>SUM(C26:P26)</f>
        <v>1500</v>
      </c>
    </row>
    <row r="27" spans="1:17" ht="14.25">
      <c r="A27" s="145" t="s">
        <v>40</v>
      </c>
      <c r="B27" s="111"/>
      <c r="C27" s="132">
        <f>SUM(C25:C26)</f>
        <v>11410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f>SUM(C27:P27)</f>
        <v>11410</v>
      </c>
    </row>
    <row r="28" spans="1:17" ht="15" thickBot="1">
      <c r="A28" s="146" t="s">
        <v>41</v>
      </c>
      <c r="B28" s="148"/>
      <c r="C28" s="133">
        <v>112900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48">
        <f>SUM(C28:P28)</f>
        <v>112900</v>
      </c>
    </row>
    <row r="29" spans="1:17" ht="15" thickTop="1">
      <c r="A29" s="144" t="s">
        <v>179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20"/>
      <c r="P29" s="130"/>
      <c r="Q29" s="137"/>
    </row>
    <row r="30" spans="1:17" ht="14.25">
      <c r="A30" s="145" t="s">
        <v>180</v>
      </c>
      <c r="B30" s="129"/>
      <c r="C30" s="129">
        <v>11870</v>
      </c>
      <c r="D30" s="129"/>
      <c r="E30" s="129">
        <v>13290</v>
      </c>
      <c r="F30" s="129"/>
      <c r="G30" s="129">
        <v>19820</v>
      </c>
      <c r="H30" s="129"/>
      <c r="I30" s="129">
        <v>5340</v>
      </c>
      <c r="J30" s="129"/>
      <c r="K30" s="129"/>
      <c r="L30" s="129">
        <v>12390</v>
      </c>
      <c r="M30" s="129"/>
      <c r="N30" s="129"/>
      <c r="O30" s="123"/>
      <c r="P30" s="129"/>
      <c r="Q30" s="123">
        <f>SUM(C30:P30)</f>
        <v>62710</v>
      </c>
    </row>
    <row r="31" spans="1:17" ht="14.25">
      <c r="A31" s="144" t="s">
        <v>181</v>
      </c>
      <c r="B31" s="131"/>
      <c r="C31" s="130">
        <v>6130</v>
      </c>
      <c r="D31" s="130"/>
      <c r="E31" s="130">
        <v>5160</v>
      </c>
      <c r="F31" s="130"/>
      <c r="G31" s="130">
        <v>13180</v>
      </c>
      <c r="H31" s="130"/>
      <c r="I31" s="130">
        <v>3660</v>
      </c>
      <c r="J31" s="130"/>
      <c r="K31" s="130"/>
      <c r="L31" s="130">
        <v>5610</v>
      </c>
      <c r="M31" s="130"/>
      <c r="N31" s="130"/>
      <c r="O31" s="120"/>
      <c r="P31" s="130"/>
      <c r="Q31" s="120">
        <f>SUM(C31:P31)</f>
        <v>33740</v>
      </c>
    </row>
    <row r="32" spans="1:17" ht="14.25">
      <c r="A32" s="145" t="s">
        <v>40</v>
      </c>
      <c r="B32" s="111"/>
      <c r="C32" s="132">
        <f>SUM(C30:C31)</f>
        <v>18000</v>
      </c>
      <c r="D32" s="111">
        <v>0</v>
      </c>
      <c r="E32" s="111">
        <f>SUM(E30:E31)</f>
        <v>18450</v>
      </c>
      <c r="F32" s="111">
        <v>0</v>
      </c>
      <c r="G32" s="111">
        <f>SUM(G30:G31)</f>
        <v>33000</v>
      </c>
      <c r="H32" s="111">
        <v>0</v>
      </c>
      <c r="I32" s="111">
        <f>SUM(I30:I31)</f>
        <v>9000</v>
      </c>
      <c r="J32" s="111">
        <v>0</v>
      </c>
      <c r="K32" s="111">
        <v>0</v>
      </c>
      <c r="L32" s="111">
        <f>SUM(L30:L31)</f>
        <v>18000</v>
      </c>
      <c r="M32" s="111">
        <v>0</v>
      </c>
      <c r="N32" s="111">
        <v>0</v>
      </c>
      <c r="O32" s="111">
        <v>0</v>
      </c>
      <c r="P32" s="111">
        <v>0</v>
      </c>
      <c r="Q32" s="125">
        <f>SUM(C32:P32)</f>
        <v>96450</v>
      </c>
    </row>
    <row r="33" spans="1:17" ht="15" thickBot="1">
      <c r="A33" s="146" t="s">
        <v>41</v>
      </c>
      <c r="B33" s="148"/>
      <c r="C33" s="133">
        <v>107100</v>
      </c>
      <c r="D33" s="111">
        <v>0</v>
      </c>
      <c r="E33" s="111">
        <v>184500</v>
      </c>
      <c r="F33" s="111">
        <v>0</v>
      </c>
      <c r="G33" s="111">
        <v>310218</v>
      </c>
      <c r="H33" s="111">
        <v>0</v>
      </c>
      <c r="I33" s="111">
        <v>90000</v>
      </c>
      <c r="J33" s="111">
        <v>0</v>
      </c>
      <c r="K33" s="111">
        <v>0</v>
      </c>
      <c r="L33" s="111">
        <v>180000</v>
      </c>
      <c r="M33" s="111">
        <v>0</v>
      </c>
      <c r="N33" s="111">
        <v>0</v>
      </c>
      <c r="O33" s="111">
        <v>0</v>
      </c>
      <c r="P33" s="111">
        <v>0</v>
      </c>
      <c r="Q33" s="126">
        <f>SUM(C33:P33)</f>
        <v>871818</v>
      </c>
    </row>
    <row r="34" ht="15" thickTop="1"/>
    <row r="41" spans="1:17" s="117" customFormat="1" ht="14.25">
      <c r="A41" s="118" t="s">
        <v>225</v>
      </c>
      <c r="B41" s="289" t="s">
        <v>144</v>
      </c>
      <c r="C41" s="288" t="s">
        <v>145</v>
      </c>
      <c r="D41" s="288"/>
      <c r="E41" s="288"/>
      <c r="F41" s="142" t="s">
        <v>146</v>
      </c>
      <c r="G41" s="288" t="s">
        <v>147</v>
      </c>
      <c r="H41" s="288"/>
      <c r="I41" s="288" t="s">
        <v>148</v>
      </c>
      <c r="J41" s="288"/>
      <c r="K41" s="142" t="s">
        <v>149</v>
      </c>
      <c r="L41" s="288" t="s">
        <v>150</v>
      </c>
      <c r="M41" s="288"/>
      <c r="N41" s="288" t="s">
        <v>151</v>
      </c>
      <c r="O41" s="288"/>
      <c r="P41" s="142" t="s">
        <v>223</v>
      </c>
      <c r="Q41" s="291" t="s">
        <v>22</v>
      </c>
    </row>
    <row r="42" spans="1:17" s="117" customFormat="1" ht="14.25">
      <c r="A42" s="119" t="s">
        <v>226</v>
      </c>
      <c r="B42" s="289"/>
      <c r="C42" s="142" t="s">
        <v>152</v>
      </c>
      <c r="D42" s="142" t="s">
        <v>221</v>
      </c>
      <c r="E42" s="142" t="s">
        <v>153</v>
      </c>
      <c r="F42" s="142" t="s">
        <v>154</v>
      </c>
      <c r="G42" s="142" t="s">
        <v>155</v>
      </c>
      <c r="H42" s="142" t="s">
        <v>156</v>
      </c>
      <c r="I42" s="142" t="s">
        <v>157</v>
      </c>
      <c r="J42" s="142" t="s">
        <v>158</v>
      </c>
      <c r="K42" s="142" t="s">
        <v>222</v>
      </c>
      <c r="L42" s="142" t="s">
        <v>159</v>
      </c>
      <c r="M42" s="142" t="s">
        <v>160</v>
      </c>
      <c r="N42" s="142" t="s">
        <v>161</v>
      </c>
      <c r="O42" s="142" t="s">
        <v>162</v>
      </c>
      <c r="P42" s="142" t="s">
        <v>224</v>
      </c>
      <c r="Q42" s="292"/>
    </row>
    <row r="43" spans="1:17" ht="14.25">
      <c r="A43" s="143" t="s">
        <v>182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ht="14.25">
      <c r="A44" s="145" t="s">
        <v>303</v>
      </c>
      <c r="B44" s="123"/>
      <c r="C44" s="123">
        <v>186000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>
        <f>SUM(C44:P44)</f>
        <v>186000</v>
      </c>
    </row>
    <row r="45" spans="1:17" ht="14.25">
      <c r="A45" s="144" t="s">
        <v>183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1:17" ht="14.25">
      <c r="A46" s="145" t="s">
        <v>184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4.25">
      <c r="A47" s="145" t="s">
        <v>185</v>
      </c>
      <c r="B47" s="123"/>
      <c r="C47" s="123">
        <v>4000</v>
      </c>
      <c r="D47" s="123"/>
      <c r="E47" s="123"/>
      <c r="F47" s="123"/>
      <c r="G47" s="123">
        <v>2400</v>
      </c>
      <c r="H47" s="123"/>
      <c r="I47" s="123"/>
      <c r="J47" s="123"/>
      <c r="K47" s="123"/>
      <c r="L47" s="123">
        <v>4950</v>
      </c>
      <c r="M47" s="123"/>
      <c r="N47" s="123"/>
      <c r="O47" s="123"/>
      <c r="P47" s="123"/>
      <c r="Q47" s="123">
        <f>SUM(C47:P47)</f>
        <v>11350</v>
      </c>
    </row>
    <row r="48" spans="1:17" ht="14.25">
      <c r="A48" s="145" t="s">
        <v>186</v>
      </c>
      <c r="B48" s="123"/>
      <c r="C48" s="141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41"/>
    </row>
    <row r="49" spans="1:17" ht="14.25">
      <c r="A49" s="145" t="s">
        <v>187</v>
      </c>
      <c r="B49" s="124"/>
      <c r="C49" s="124">
        <v>26176.75</v>
      </c>
      <c r="D49" s="124"/>
      <c r="E49" s="124">
        <v>200</v>
      </c>
      <c r="F49" s="124"/>
      <c r="G49" s="124"/>
      <c r="H49" s="124"/>
      <c r="I49" s="124"/>
      <c r="J49" s="124"/>
      <c r="K49" s="124"/>
      <c r="L49" s="124">
        <v>370</v>
      </c>
      <c r="M49" s="124"/>
      <c r="N49" s="124"/>
      <c r="O49" s="124"/>
      <c r="P49" s="124"/>
      <c r="Q49" s="124">
        <f>SUM(C49:P49)</f>
        <v>26746.75</v>
      </c>
    </row>
    <row r="50" spans="1:17" ht="14.25">
      <c r="A50" s="145" t="s">
        <v>40</v>
      </c>
      <c r="B50" s="111"/>
      <c r="C50" s="125">
        <f>SUM(C44:C49)</f>
        <v>216176.75</v>
      </c>
      <c r="D50" s="111">
        <v>0</v>
      </c>
      <c r="E50" s="111">
        <f>SUM(E49)</f>
        <v>200</v>
      </c>
      <c r="F50" s="111">
        <v>0</v>
      </c>
      <c r="G50" s="111">
        <f>SUM(G47:G49)</f>
        <v>2400</v>
      </c>
      <c r="H50" s="111">
        <v>0</v>
      </c>
      <c r="I50" s="111">
        <v>0</v>
      </c>
      <c r="J50" s="111">
        <v>0</v>
      </c>
      <c r="K50" s="111">
        <v>0</v>
      </c>
      <c r="L50" s="111">
        <f>SUM(L43:L49)</f>
        <v>5320</v>
      </c>
      <c r="M50" s="111">
        <v>0</v>
      </c>
      <c r="N50" s="111">
        <v>0</v>
      </c>
      <c r="O50" s="111">
        <v>0</v>
      </c>
      <c r="P50" s="111">
        <v>0</v>
      </c>
      <c r="Q50" s="111">
        <f>SUM(C50:P50)</f>
        <v>224096.75</v>
      </c>
    </row>
    <row r="51" spans="1:17" ht="15" thickBot="1">
      <c r="A51" s="146" t="s">
        <v>41</v>
      </c>
      <c r="B51" s="148"/>
      <c r="C51" s="126">
        <v>1966656.25</v>
      </c>
      <c r="D51" s="111">
        <v>0</v>
      </c>
      <c r="E51" s="111">
        <v>41517</v>
      </c>
      <c r="F51" s="111">
        <v>0</v>
      </c>
      <c r="G51" s="111">
        <v>20420</v>
      </c>
      <c r="H51" s="111">
        <v>0</v>
      </c>
      <c r="I51" s="111">
        <v>0</v>
      </c>
      <c r="J51" s="111">
        <v>0</v>
      </c>
      <c r="K51" s="111">
        <v>0</v>
      </c>
      <c r="L51" s="111">
        <v>68913</v>
      </c>
      <c r="M51" s="111">
        <v>0</v>
      </c>
      <c r="N51" s="111">
        <v>0</v>
      </c>
      <c r="O51" s="111">
        <v>0</v>
      </c>
      <c r="P51" s="111">
        <v>0</v>
      </c>
      <c r="Q51" s="111">
        <f>SUM(C51:P51)</f>
        <v>2097506.25</v>
      </c>
    </row>
    <row r="52" spans="1:17" ht="15" thickTop="1">
      <c r="A52" s="147" t="s">
        <v>188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127"/>
      <c r="Q52" s="128"/>
    </row>
    <row r="53" spans="1:17" ht="14.25">
      <c r="A53" s="145" t="s">
        <v>189</v>
      </c>
      <c r="B53" s="129"/>
      <c r="C53" s="129">
        <v>152500</v>
      </c>
      <c r="D53" s="129"/>
      <c r="E53" s="129">
        <v>3500</v>
      </c>
      <c r="F53" s="129"/>
      <c r="G53" s="129"/>
      <c r="H53" s="129"/>
      <c r="I53" s="129"/>
      <c r="J53" s="129"/>
      <c r="K53" s="129"/>
      <c r="L53" s="129"/>
      <c r="M53" s="129"/>
      <c r="N53" s="129"/>
      <c r="O53" s="123"/>
      <c r="P53" s="129"/>
      <c r="Q53" s="123">
        <f aca="true" t="shared" si="1" ref="Q53:Q58">SUM(C53:P53)</f>
        <v>156000</v>
      </c>
    </row>
    <row r="54" spans="1:17" ht="14.25">
      <c r="A54" s="144" t="s">
        <v>190</v>
      </c>
      <c r="B54" s="130"/>
      <c r="C54" s="130">
        <v>15000</v>
      </c>
      <c r="D54" s="130"/>
      <c r="E54" s="130">
        <v>500</v>
      </c>
      <c r="F54" s="130"/>
      <c r="G54" s="130"/>
      <c r="H54" s="130"/>
      <c r="I54" s="130"/>
      <c r="J54" s="130"/>
      <c r="K54" s="130"/>
      <c r="L54" s="130">
        <v>3180</v>
      </c>
      <c r="M54" s="130"/>
      <c r="N54" s="130"/>
      <c r="O54" s="120"/>
      <c r="P54" s="130"/>
      <c r="Q54" s="120">
        <f t="shared" si="1"/>
        <v>18680</v>
      </c>
    </row>
    <row r="55" spans="1:17" ht="14.25">
      <c r="A55" s="145" t="s">
        <v>191</v>
      </c>
      <c r="B55" s="129"/>
      <c r="C55" s="129">
        <v>1500</v>
      </c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3"/>
      <c r="P55" s="129"/>
      <c r="Q55" s="123">
        <f t="shared" si="1"/>
        <v>1500</v>
      </c>
    </row>
    <row r="56" spans="1:17" ht="14.25">
      <c r="A56" s="144" t="s">
        <v>192</v>
      </c>
      <c r="B56" s="131"/>
      <c r="C56" s="130">
        <v>3000</v>
      </c>
      <c r="D56" s="130"/>
      <c r="E56" s="130"/>
      <c r="F56" s="130"/>
      <c r="G56" s="130"/>
      <c r="H56" s="130">
        <v>5480</v>
      </c>
      <c r="I56" s="130"/>
      <c r="J56" s="130">
        <v>2200</v>
      </c>
      <c r="K56" s="130"/>
      <c r="L56" s="130"/>
      <c r="M56" s="130"/>
      <c r="N56" s="216">
        <v>-3200</v>
      </c>
      <c r="O56" s="120"/>
      <c r="P56" s="130"/>
      <c r="Q56" s="120">
        <f t="shared" si="1"/>
        <v>7480</v>
      </c>
    </row>
    <row r="57" spans="1:17" ht="14.25">
      <c r="A57" s="145" t="s">
        <v>40</v>
      </c>
      <c r="B57" s="111"/>
      <c r="C57" s="132">
        <f>SUM(C53:C56)</f>
        <v>172000</v>
      </c>
      <c r="D57" s="111">
        <v>0</v>
      </c>
      <c r="E57" s="111">
        <f>SUM(E53:E56)</f>
        <v>4000</v>
      </c>
      <c r="F57" s="111">
        <v>0</v>
      </c>
      <c r="G57" s="111">
        <v>0</v>
      </c>
      <c r="H57" s="111">
        <f>SUM(H53:H56)</f>
        <v>5480</v>
      </c>
      <c r="I57" s="111">
        <v>0</v>
      </c>
      <c r="J57" s="111">
        <f>SUM(J53:J56)</f>
        <v>2200</v>
      </c>
      <c r="K57" s="111">
        <v>0</v>
      </c>
      <c r="L57" s="111">
        <f>SUM(L54:L56)</f>
        <v>3180</v>
      </c>
      <c r="M57" s="111">
        <v>0</v>
      </c>
      <c r="N57" s="217">
        <f>SUM(N53:N56)</f>
        <v>-3200</v>
      </c>
      <c r="O57" s="111">
        <v>0</v>
      </c>
      <c r="P57" s="111">
        <v>0</v>
      </c>
      <c r="Q57" s="125">
        <f t="shared" si="1"/>
        <v>183660</v>
      </c>
    </row>
    <row r="58" spans="1:17" ht="15" thickBot="1">
      <c r="A58" s="146" t="s">
        <v>41</v>
      </c>
      <c r="B58" s="148"/>
      <c r="C58" s="133">
        <v>895617.03</v>
      </c>
      <c r="D58" s="148">
        <v>10000</v>
      </c>
      <c r="E58" s="148">
        <v>46818</v>
      </c>
      <c r="F58" s="148">
        <v>29950</v>
      </c>
      <c r="G58" s="148">
        <v>53980</v>
      </c>
      <c r="H58" s="148">
        <v>46530</v>
      </c>
      <c r="I58" s="148">
        <v>3000</v>
      </c>
      <c r="J58" s="148">
        <v>149607</v>
      </c>
      <c r="K58" s="148">
        <v>21400</v>
      </c>
      <c r="L58" s="148">
        <v>34437.24</v>
      </c>
      <c r="M58" s="148">
        <v>20231.56</v>
      </c>
      <c r="N58" s="148">
        <v>120835</v>
      </c>
      <c r="O58" s="111">
        <v>137560</v>
      </c>
      <c r="P58" s="111">
        <v>0</v>
      </c>
      <c r="Q58" s="126">
        <f t="shared" si="1"/>
        <v>1569965.83</v>
      </c>
    </row>
    <row r="59" spans="1:17" ht="15" thickTop="1">
      <c r="A59" s="149" t="s">
        <v>193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6"/>
      <c r="O59" s="137"/>
      <c r="P59" s="136"/>
      <c r="Q59" s="137"/>
    </row>
    <row r="60" spans="1:17" ht="14.25">
      <c r="A60" s="149" t="s">
        <v>194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6"/>
      <c r="P60" s="135"/>
      <c r="Q60" s="136"/>
    </row>
    <row r="61" spans="1:17" ht="14.25">
      <c r="A61" s="145" t="s">
        <v>195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3"/>
      <c r="P61" s="129"/>
      <c r="Q61" s="123"/>
    </row>
    <row r="62" spans="1:17" ht="14.25">
      <c r="A62" s="149" t="s">
        <v>196</v>
      </c>
      <c r="B62" s="129"/>
      <c r="C62" s="129"/>
      <c r="D62" s="129"/>
      <c r="E62" s="129">
        <v>160</v>
      </c>
      <c r="F62" s="129"/>
      <c r="G62" s="129"/>
      <c r="H62" s="129">
        <v>124040.77</v>
      </c>
      <c r="I62" s="129"/>
      <c r="J62" s="129"/>
      <c r="K62" s="129"/>
      <c r="L62" s="129"/>
      <c r="M62" s="129"/>
      <c r="N62" s="129"/>
      <c r="O62" s="123"/>
      <c r="P62" s="129"/>
      <c r="Q62" s="123">
        <f>SUM(C62:P62)</f>
        <v>124200.77</v>
      </c>
    </row>
    <row r="63" spans="1:17" ht="14.25">
      <c r="A63" s="149" t="s">
        <v>197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3"/>
      <c r="P63" s="129"/>
      <c r="Q63" s="123"/>
    </row>
    <row r="64" spans="1:17" ht="14.25">
      <c r="A64" s="145" t="s">
        <v>198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3"/>
      <c r="P64" s="129"/>
      <c r="Q64" s="123"/>
    </row>
    <row r="65" spans="1:17" ht="14.25">
      <c r="A65" s="149" t="s">
        <v>199</v>
      </c>
      <c r="B65" s="129"/>
      <c r="C65" s="129">
        <v>8100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3"/>
      <c r="N65" s="129"/>
      <c r="O65" s="123"/>
      <c r="P65" s="129"/>
      <c r="Q65" s="123">
        <f>SUM(C65:P65)</f>
        <v>8100</v>
      </c>
    </row>
    <row r="66" spans="1:17" ht="14.25">
      <c r="A66" s="149" t="s">
        <v>200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20"/>
      <c r="P66" s="130"/>
      <c r="Q66" s="120"/>
    </row>
    <row r="67" spans="1:17" ht="14.25">
      <c r="A67" s="145" t="s">
        <v>219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3"/>
      <c r="P67" s="129"/>
      <c r="Q67" s="123"/>
    </row>
    <row r="68" spans="1:17" ht="14.25">
      <c r="A68" s="149" t="s">
        <v>201</v>
      </c>
      <c r="B68" s="129"/>
      <c r="C68" s="129"/>
      <c r="D68" s="129"/>
      <c r="E68" s="129">
        <v>3600</v>
      </c>
      <c r="F68" s="129"/>
      <c r="G68" s="129"/>
      <c r="H68" s="129"/>
      <c r="I68" s="129"/>
      <c r="J68" s="129"/>
      <c r="K68" s="129"/>
      <c r="L68" s="129"/>
      <c r="M68" s="129"/>
      <c r="N68" s="129"/>
      <c r="O68" s="123"/>
      <c r="P68" s="129"/>
      <c r="Q68" s="123">
        <f>SUM(C68:P68)</f>
        <v>3600</v>
      </c>
    </row>
    <row r="69" spans="1:17" ht="14.25">
      <c r="A69" s="149" t="s">
        <v>202</v>
      </c>
      <c r="B69" s="13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20"/>
      <c r="P69" s="130"/>
      <c r="Q69" s="120"/>
    </row>
    <row r="70" spans="1:17" ht="14.25">
      <c r="A70" s="145" t="s">
        <v>40</v>
      </c>
      <c r="B70" s="111"/>
      <c r="C70" s="132">
        <f>SUM(C60:C69)</f>
        <v>8100</v>
      </c>
      <c r="D70" s="111">
        <v>0</v>
      </c>
      <c r="E70" s="111">
        <f>SUM(E62:E69)</f>
        <v>3760</v>
      </c>
      <c r="F70" s="111">
        <v>0</v>
      </c>
      <c r="G70" s="111">
        <v>0</v>
      </c>
      <c r="H70" s="111">
        <f>SUM(H60:H69)</f>
        <v>124040.77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25">
        <f>SUM(C70:P70)</f>
        <v>135900.77000000002</v>
      </c>
    </row>
    <row r="71" spans="1:17" ht="15" thickBot="1">
      <c r="A71" s="146" t="s">
        <v>41</v>
      </c>
      <c r="B71" s="148"/>
      <c r="C71" s="133">
        <v>146982</v>
      </c>
      <c r="D71" s="148">
        <v>0</v>
      </c>
      <c r="E71" s="148">
        <v>134112</v>
      </c>
      <c r="F71" s="148">
        <v>0</v>
      </c>
      <c r="G71" s="148">
        <v>48629</v>
      </c>
      <c r="H71" s="148">
        <v>704859.91</v>
      </c>
      <c r="I71" s="148">
        <v>0</v>
      </c>
      <c r="J71" s="148">
        <v>0</v>
      </c>
      <c r="K71" s="148">
        <v>0</v>
      </c>
      <c r="L71" s="148">
        <v>53465</v>
      </c>
      <c r="M71" s="148">
        <v>0</v>
      </c>
      <c r="N71" s="148">
        <v>60000</v>
      </c>
      <c r="O71" s="148">
        <v>0</v>
      </c>
      <c r="P71" s="148">
        <v>0</v>
      </c>
      <c r="Q71" s="126">
        <f>SUM(C71:P71)</f>
        <v>1148047.9100000001</v>
      </c>
    </row>
    <row r="72" spans="1:17" ht="15" thickTop="1">
      <c r="A72" s="150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</row>
    <row r="73" spans="1:17" ht="14.25">
      <c r="A73" s="150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</row>
    <row r="74" spans="1:17" ht="14.25">
      <c r="A74" s="150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</row>
    <row r="81" spans="1:17" s="117" customFormat="1" ht="14.25">
      <c r="A81" s="118" t="s">
        <v>225</v>
      </c>
      <c r="B81" s="289" t="s">
        <v>144</v>
      </c>
      <c r="C81" s="288" t="s">
        <v>145</v>
      </c>
      <c r="D81" s="288"/>
      <c r="E81" s="288"/>
      <c r="F81" s="142" t="s">
        <v>146</v>
      </c>
      <c r="G81" s="288" t="s">
        <v>147</v>
      </c>
      <c r="H81" s="288"/>
      <c r="I81" s="288" t="s">
        <v>148</v>
      </c>
      <c r="J81" s="288"/>
      <c r="K81" s="142" t="s">
        <v>149</v>
      </c>
      <c r="L81" s="288" t="s">
        <v>150</v>
      </c>
      <c r="M81" s="288"/>
      <c r="N81" s="288" t="s">
        <v>151</v>
      </c>
      <c r="O81" s="288"/>
      <c r="P81" s="142" t="s">
        <v>223</v>
      </c>
      <c r="Q81" s="291" t="s">
        <v>22</v>
      </c>
    </row>
    <row r="82" spans="1:17" s="117" customFormat="1" ht="14.25">
      <c r="A82" s="119" t="s">
        <v>226</v>
      </c>
      <c r="B82" s="289"/>
      <c r="C82" s="142" t="s">
        <v>152</v>
      </c>
      <c r="D82" s="142" t="s">
        <v>221</v>
      </c>
      <c r="E82" s="142" t="s">
        <v>153</v>
      </c>
      <c r="F82" s="142" t="s">
        <v>154</v>
      </c>
      <c r="G82" s="142" t="s">
        <v>155</v>
      </c>
      <c r="H82" s="142" t="s">
        <v>156</v>
      </c>
      <c r="I82" s="142" t="s">
        <v>157</v>
      </c>
      <c r="J82" s="142" t="s">
        <v>158</v>
      </c>
      <c r="K82" s="142" t="s">
        <v>222</v>
      </c>
      <c r="L82" s="142" t="s">
        <v>159</v>
      </c>
      <c r="M82" s="142" t="s">
        <v>160</v>
      </c>
      <c r="N82" s="142" t="s">
        <v>161</v>
      </c>
      <c r="O82" s="142" t="s">
        <v>162</v>
      </c>
      <c r="P82" s="142" t="s">
        <v>224</v>
      </c>
      <c r="Q82" s="292"/>
    </row>
    <row r="83" spans="1:17" ht="14.25">
      <c r="A83" s="143" t="s">
        <v>203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1:17" ht="14.25">
      <c r="A84" s="144" t="s">
        <v>204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</row>
    <row r="85" spans="1:17" ht="14.25">
      <c r="A85" s="145" t="s">
        <v>205</v>
      </c>
      <c r="B85" s="123"/>
      <c r="C85" s="123">
        <v>210</v>
      </c>
      <c r="D85" s="123"/>
      <c r="E85" s="123"/>
      <c r="F85" s="123"/>
      <c r="G85" s="123">
        <v>50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>
        <f>SUM(C85:P85)</f>
        <v>260</v>
      </c>
    </row>
    <row r="86" spans="1:17" ht="14.25">
      <c r="A86" s="145" t="s">
        <v>206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</row>
    <row r="87" spans="1:17" ht="14.25">
      <c r="A87" s="144" t="s">
        <v>207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</row>
    <row r="88" spans="1:17" ht="14.25">
      <c r="A88" s="145" t="s">
        <v>208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</row>
    <row r="89" spans="1:17" ht="14.25">
      <c r="A89" s="145" t="s">
        <v>40</v>
      </c>
      <c r="B89" s="111"/>
      <c r="C89" s="111">
        <f>SUM(C85:C88)</f>
        <v>210</v>
      </c>
      <c r="D89" s="111">
        <v>0</v>
      </c>
      <c r="E89" s="111">
        <v>0</v>
      </c>
      <c r="F89" s="111">
        <v>0</v>
      </c>
      <c r="G89" s="111">
        <f>SUM(G85:G88)</f>
        <v>50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25">
        <f>SUM(C89:P89)</f>
        <v>260</v>
      </c>
    </row>
    <row r="90" spans="1:17" ht="15" thickBot="1">
      <c r="A90" s="146" t="s">
        <v>41</v>
      </c>
      <c r="B90" s="111"/>
      <c r="C90" s="111">
        <v>189111.25</v>
      </c>
      <c r="D90" s="111">
        <v>0</v>
      </c>
      <c r="E90" s="111">
        <v>0</v>
      </c>
      <c r="F90" s="111">
        <v>0</v>
      </c>
      <c r="G90" s="111">
        <v>27766.03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26">
        <f>SUM(C90:P90)</f>
        <v>216877.28</v>
      </c>
    </row>
    <row r="91" spans="1:17" ht="15" thickTop="1">
      <c r="A91" s="147" t="s">
        <v>209</v>
      </c>
      <c r="B91" s="127"/>
      <c r="C91" s="127"/>
      <c r="D91" s="127"/>
      <c r="E91" s="127"/>
      <c r="F91" s="127"/>
      <c r="G91" s="127"/>
      <c r="H91" s="127"/>
      <c r="I91" s="127"/>
      <c r="J91" s="137"/>
      <c r="K91" s="127"/>
      <c r="L91" s="127"/>
      <c r="M91" s="127"/>
      <c r="N91" s="127"/>
      <c r="O91" s="128"/>
      <c r="P91" s="127"/>
      <c r="Q91" s="128"/>
    </row>
    <row r="92" spans="1:17" ht="14.25">
      <c r="A92" s="145" t="s">
        <v>227</v>
      </c>
      <c r="B92" s="129"/>
      <c r="C92" s="129"/>
      <c r="D92" s="129"/>
      <c r="E92" s="129"/>
      <c r="F92" s="129"/>
      <c r="G92" s="129"/>
      <c r="H92" s="129"/>
      <c r="I92" s="129"/>
      <c r="J92" s="135"/>
      <c r="K92" s="129"/>
      <c r="L92" s="129"/>
      <c r="M92" s="129"/>
      <c r="N92" s="129"/>
      <c r="O92" s="123"/>
      <c r="P92" s="129"/>
      <c r="Q92" s="123"/>
    </row>
    <row r="93" spans="1:17" ht="14.25">
      <c r="A93" s="144" t="s">
        <v>210</v>
      </c>
      <c r="B93" s="131"/>
      <c r="C93" s="130"/>
      <c r="D93" s="130"/>
      <c r="E93" s="130"/>
      <c r="F93" s="130"/>
      <c r="G93" s="130"/>
      <c r="H93" s="218">
        <v>-1300</v>
      </c>
      <c r="I93" s="130"/>
      <c r="J93" s="130"/>
      <c r="K93" s="130"/>
      <c r="L93" s="130"/>
      <c r="M93" s="130"/>
      <c r="N93" s="130"/>
      <c r="O93" s="120"/>
      <c r="P93" s="130"/>
      <c r="Q93" s="219">
        <f>SUM(C93:P93)</f>
        <v>-1300</v>
      </c>
    </row>
    <row r="94" spans="1:17" ht="14.25">
      <c r="A94" s="145" t="s">
        <v>40</v>
      </c>
      <c r="B94" s="111"/>
      <c r="C94" s="132"/>
      <c r="D94" s="111">
        <v>0</v>
      </c>
      <c r="E94" s="111">
        <v>0</v>
      </c>
      <c r="F94" s="111">
        <v>0</v>
      </c>
      <c r="G94" s="111">
        <v>0</v>
      </c>
      <c r="H94" s="217">
        <f>SUM(H92:H93)</f>
        <v>-1300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217">
        <f>SUM(C94:P94)</f>
        <v>-1300</v>
      </c>
    </row>
    <row r="95" spans="1:17" ht="15" thickBot="1">
      <c r="A95" s="146" t="s">
        <v>41</v>
      </c>
      <c r="B95" s="148"/>
      <c r="C95" s="148">
        <v>10000</v>
      </c>
      <c r="D95" s="148">
        <v>0</v>
      </c>
      <c r="E95" s="148">
        <v>0</v>
      </c>
      <c r="F95" s="148">
        <v>0</v>
      </c>
      <c r="G95" s="148">
        <v>0</v>
      </c>
      <c r="H95" s="148">
        <v>1380600</v>
      </c>
      <c r="I95" s="148">
        <v>120000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26">
        <f>SUM(C95:P95)</f>
        <v>1510600</v>
      </c>
    </row>
    <row r="96" spans="1:17" ht="15" thickTop="1">
      <c r="A96" s="149" t="s">
        <v>211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6"/>
      <c r="O96" s="136"/>
      <c r="P96" s="136"/>
      <c r="Q96" s="137"/>
    </row>
    <row r="97" spans="1:17" ht="14.25">
      <c r="A97" s="149" t="s">
        <v>212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6"/>
      <c r="P97" s="135"/>
      <c r="Q97" s="136"/>
    </row>
    <row r="98" spans="1:17" ht="14.25">
      <c r="A98" s="145" t="s">
        <v>217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3"/>
      <c r="P98" s="129"/>
      <c r="Q98" s="123"/>
    </row>
    <row r="99" spans="1:17" ht="14.25">
      <c r="A99" s="149" t="s">
        <v>228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3"/>
      <c r="P99" s="129"/>
      <c r="Q99" s="123"/>
    </row>
    <row r="100" spans="1:17" ht="14.25">
      <c r="A100" s="149" t="s">
        <v>229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3"/>
      <c r="N100" s="129"/>
      <c r="O100" s="123"/>
      <c r="P100" s="129"/>
      <c r="Q100" s="123"/>
    </row>
    <row r="101" spans="1:17" ht="14.25">
      <c r="A101" s="149" t="s">
        <v>220</v>
      </c>
      <c r="B101" s="123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3"/>
      <c r="P101" s="129"/>
      <c r="Q101" s="123"/>
    </row>
    <row r="102" spans="1:17" ht="14.25">
      <c r="A102" s="149" t="s">
        <v>213</v>
      </c>
      <c r="B102" s="130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3"/>
      <c r="P102" s="129"/>
      <c r="Q102" s="123"/>
    </row>
    <row r="103" spans="1:17" ht="14.25">
      <c r="A103" s="149" t="s">
        <v>231</v>
      </c>
      <c r="B103" s="131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20"/>
      <c r="P103" s="130"/>
      <c r="Q103" s="120"/>
    </row>
    <row r="104" spans="1:17" ht="14.25">
      <c r="A104" s="145" t="s">
        <v>40</v>
      </c>
      <c r="B104" s="111"/>
      <c r="C104" s="111">
        <v>0</v>
      </c>
      <c r="D104" s="111">
        <v>0</v>
      </c>
      <c r="E104" s="111">
        <v>0</v>
      </c>
      <c r="F104" s="111">
        <v>0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</row>
    <row r="105" spans="1:17" ht="15" thickBot="1">
      <c r="A105" s="146" t="s">
        <v>41</v>
      </c>
      <c r="B105" s="148"/>
      <c r="C105" s="148">
        <v>27200</v>
      </c>
      <c r="D105" s="148">
        <v>0</v>
      </c>
      <c r="E105" s="148">
        <v>17400</v>
      </c>
      <c r="F105" s="148">
        <v>0</v>
      </c>
      <c r="G105" s="148">
        <v>37300</v>
      </c>
      <c r="H105" s="148">
        <v>34050</v>
      </c>
      <c r="I105" s="148">
        <v>0</v>
      </c>
      <c r="J105" s="148">
        <v>0</v>
      </c>
      <c r="K105" s="148">
        <v>0</v>
      </c>
      <c r="L105" s="148">
        <v>16900</v>
      </c>
      <c r="M105" s="148">
        <v>0</v>
      </c>
      <c r="N105" s="148">
        <v>0</v>
      </c>
      <c r="O105" s="148">
        <v>0</v>
      </c>
      <c r="P105" s="148">
        <v>0</v>
      </c>
      <c r="Q105" s="126">
        <f>SUM(C105:P105)</f>
        <v>132850</v>
      </c>
    </row>
    <row r="106" spans="1:17" ht="15" thickTop="1">
      <c r="A106" s="149" t="s">
        <v>214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6"/>
      <c r="N106" s="135"/>
      <c r="O106" s="136"/>
      <c r="P106" s="135"/>
      <c r="Q106" s="123"/>
    </row>
    <row r="107" spans="1:17" ht="14.25">
      <c r="A107" s="149" t="s">
        <v>232</v>
      </c>
      <c r="B107" s="13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3"/>
      <c r="P107" s="129"/>
      <c r="Q107" s="123"/>
    </row>
    <row r="108" spans="1:17" ht="14.25">
      <c r="A108" s="145" t="s">
        <v>230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3"/>
      <c r="P108" s="129"/>
      <c r="Q108" s="123"/>
    </row>
    <row r="109" spans="1:17" ht="14.25">
      <c r="A109" s="149" t="s">
        <v>515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20"/>
      <c r="P109" s="130">
        <v>572500</v>
      </c>
      <c r="Q109" s="120">
        <f>SUM(C109:P109)</f>
        <v>572500</v>
      </c>
    </row>
    <row r="110" spans="1:17" ht="14.25">
      <c r="A110" s="145" t="s">
        <v>40</v>
      </c>
      <c r="B110" s="111"/>
      <c r="C110" s="111">
        <v>0</v>
      </c>
      <c r="D110" s="111">
        <v>0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f>SUM(P109)</f>
        <v>572500</v>
      </c>
      <c r="Q110" s="111">
        <f>SUM(C110:P110)</f>
        <v>572500</v>
      </c>
    </row>
    <row r="111" spans="1:17" ht="15" thickBot="1">
      <c r="A111" s="146" t="s">
        <v>41</v>
      </c>
      <c r="B111" s="148"/>
      <c r="C111" s="148">
        <v>28000</v>
      </c>
      <c r="D111" s="148">
        <v>0</v>
      </c>
      <c r="E111" s="148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48">
        <v>652000</v>
      </c>
      <c r="Q111" s="148">
        <f>SUM(C111:P111)</f>
        <v>680000</v>
      </c>
    </row>
    <row r="112" spans="1:17" ht="15" thickTop="1">
      <c r="A112" s="149" t="s">
        <v>215</v>
      </c>
      <c r="B112" s="130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6"/>
      <c r="P112" s="135"/>
      <c r="Q112" s="136"/>
    </row>
    <row r="113" spans="1:17" ht="14.25">
      <c r="A113" s="149" t="s">
        <v>216</v>
      </c>
      <c r="B113" s="131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20"/>
      <c r="P113" s="130"/>
      <c r="Q113" s="120"/>
    </row>
    <row r="114" spans="1:17" ht="14.25">
      <c r="A114" s="145" t="s">
        <v>40</v>
      </c>
      <c r="B114" s="111">
        <v>0</v>
      </c>
      <c r="C114" s="111">
        <v>0</v>
      </c>
      <c r="D114" s="111">
        <v>0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</row>
    <row r="115" spans="1:17" ht="15" thickBot="1">
      <c r="A115" s="146" t="s">
        <v>41</v>
      </c>
      <c r="B115" s="148">
        <v>0</v>
      </c>
      <c r="C115" s="148">
        <v>0</v>
      </c>
      <c r="D115" s="148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</row>
    <row r="116" spans="1:17" ht="15" thickTop="1">
      <c r="A116" s="145" t="s">
        <v>40</v>
      </c>
      <c r="B116" s="125">
        <v>10864</v>
      </c>
      <c r="C116" s="111">
        <v>591326.75</v>
      </c>
      <c r="D116" s="215">
        <v>0</v>
      </c>
      <c r="E116" s="215">
        <v>107078</v>
      </c>
      <c r="F116" s="215">
        <v>0</v>
      </c>
      <c r="G116" s="215">
        <v>50450</v>
      </c>
      <c r="H116" s="215">
        <v>128220.77</v>
      </c>
      <c r="I116" s="215">
        <v>9000</v>
      </c>
      <c r="J116" s="215">
        <v>2200</v>
      </c>
      <c r="K116" s="215">
        <v>0</v>
      </c>
      <c r="L116" s="215">
        <v>58645</v>
      </c>
      <c r="M116" s="215">
        <v>0</v>
      </c>
      <c r="N116" s="220">
        <v>-3200</v>
      </c>
      <c r="O116" s="215">
        <v>0</v>
      </c>
      <c r="P116" s="215">
        <v>572500</v>
      </c>
      <c r="Q116" s="125">
        <f>SUM(B116:P116)</f>
        <v>1527084.52</v>
      </c>
    </row>
    <row r="117" spans="1:17" ht="15" thickBot="1">
      <c r="A117" s="146" t="s">
        <v>41</v>
      </c>
      <c r="B117" s="126">
        <v>519404</v>
      </c>
      <c r="C117" s="148">
        <v>5214432.53</v>
      </c>
      <c r="D117" s="148">
        <v>10000</v>
      </c>
      <c r="E117" s="148">
        <v>1131865</v>
      </c>
      <c r="F117" s="148">
        <v>29950</v>
      </c>
      <c r="G117" s="148">
        <v>648313.03</v>
      </c>
      <c r="H117" s="148">
        <v>2166039.91</v>
      </c>
      <c r="I117" s="148">
        <v>213000</v>
      </c>
      <c r="J117" s="148">
        <v>149607</v>
      </c>
      <c r="K117" s="148">
        <v>21400</v>
      </c>
      <c r="L117" s="148">
        <v>672465.24</v>
      </c>
      <c r="M117" s="148">
        <v>20231.56</v>
      </c>
      <c r="N117" s="148">
        <v>180835</v>
      </c>
      <c r="O117" s="148">
        <v>137560</v>
      </c>
      <c r="P117" s="148">
        <v>652000</v>
      </c>
      <c r="Q117" s="126">
        <f>SUM(B117:P117)</f>
        <v>11767103.270000001</v>
      </c>
    </row>
    <row r="118" ht="15" thickTop="1"/>
  </sheetData>
  <mergeCells count="24">
    <mergeCell ref="B81:B82"/>
    <mergeCell ref="Q5:Q6"/>
    <mergeCell ref="Q41:Q42"/>
    <mergeCell ref="Q81:Q82"/>
    <mergeCell ref="N41:O41"/>
    <mergeCell ref="C81:E81"/>
    <mergeCell ref="I81:J81"/>
    <mergeCell ref="L81:M81"/>
    <mergeCell ref="N81:O81"/>
    <mergeCell ref="G81:H81"/>
    <mergeCell ref="B41:B42"/>
    <mergeCell ref="C41:E41"/>
    <mergeCell ref="I41:J41"/>
    <mergeCell ref="L41:M41"/>
    <mergeCell ref="G41:H41"/>
    <mergeCell ref="A1:Q1"/>
    <mergeCell ref="A2:Q2"/>
    <mergeCell ref="N5:O5"/>
    <mergeCell ref="B5:B6"/>
    <mergeCell ref="C5:E5"/>
    <mergeCell ref="I5:J5"/>
    <mergeCell ref="L5:M5"/>
    <mergeCell ref="A3:Q3"/>
    <mergeCell ref="G5:H5"/>
  </mergeCells>
  <printOptions/>
  <pageMargins left="0.2" right="0.2" top="0.23" bottom="0.16" header="0.29" footer="0.19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="120" zoomScaleSheetLayoutView="120" workbookViewId="0" topLeftCell="A1">
      <selection activeCell="L94" sqref="L94:Q94"/>
    </sheetView>
  </sheetViews>
  <sheetFormatPr defaultColWidth="9.140625" defaultRowHeight="12.75"/>
  <cols>
    <col min="1" max="1" width="12.28125" style="121" customWidth="1"/>
    <col min="2" max="15" width="8.28125" style="134" customWidth="1"/>
    <col min="16" max="16" width="8.28125" style="112" customWidth="1"/>
    <col min="17" max="17" width="10.28125" style="112" customWidth="1"/>
    <col min="18" max="16384" width="9.140625" style="113" customWidth="1"/>
  </cols>
  <sheetData>
    <row r="1" spans="1:17" ht="16.5">
      <c r="A1" s="287" t="s">
        <v>143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6.5">
      <c r="A2" s="287" t="s">
        <v>218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6.5">
      <c r="A3" s="290" t="s">
        <v>339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="293" customFormat="1" ht="15.75" customHeight="1"/>
    <row r="5" spans="1:17" s="117" customFormat="1" ht="14.25">
      <c r="A5" s="118" t="s">
        <v>225</v>
      </c>
      <c r="B5" s="289" t="s">
        <v>144</v>
      </c>
      <c r="C5" s="288" t="s">
        <v>145</v>
      </c>
      <c r="D5" s="288"/>
      <c r="E5" s="288"/>
      <c r="F5" s="142" t="s">
        <v>146</v>
      </c>
      <c r="G5" s="288" t="s">
        <v>147</v>
      </c>
      <c r="H5" s="288"/>
      <c r="I5" s="288" t="s">
        <v>148</v>
      </c>
      <c r="J5" s="288"/>
      <c r="K5" s="142" t="s">
        <v>149</v>
      </c>
      <c r="L5" s="288" t="s">
        <v>150</v>
      </c>
      <c r="M5" s="288"/>
      <c r="N5" s="288" t="s">
        <v>151</v>
      </c>
      <c r="O5" s="288"/>
      <c r="P5" s="142" t="s">
        <v>223</v>
      </c>
      <c r="Q5" s="291" t="s">
        <v>22</v>
      </c>
    </row>
    <row r="6" spans="1:17" s="117" customFormat="1" ht="14.25">
      <c r="A6" s="119" t="s">
        <v>226</v>
      </c>
      <c r="B6" s="289"/>
      <c r="C6" s="142" t="s">
        <v>152</v>
      </c>
      <c r="D6" s="142" t="s">
        <v>221</v>
      </c>
      <c r="E6" s="142" t="s">
        <v>153</v>
      </c>
      <c r="F6" s="142" t="s">
        <v>154</v>
      </c>
      <c r="G6" s="142" t="s">
        <v>155</v>
      </c>
      <c r="H6" s="142" t="s">
        <v>156</v>
      </c>
      <c r="I6" s="142" t="s">
        <v>157</v>
      </c>
      <c r="J6" s="142" t="s">
        <v>158</v>
      </c>
      <c r="K6" s="142" t="s">
        <v>222</v>
      </c>
      <c r="L6" s="142" t="s">
        <v>159</v>
      </c>
      <c r="M6" s="142" t="s">
        <v>160</v>
      </c>
      <c r="N6" s="142" t="s">
        <v>161</v>
      </c>
      <c r="O6" s="142" t="s">
        <v>162</v>
      </c>
      <c r="P6" s="142" t="s">
        <v>224</v>
      </c>
      <c r="Q6" s="292"/>
    </row>
    <row r="7" spans="1:17" ht="14.25">
      <c r="A7" s="143" t="s">
        <v>163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ht="14.25">
      <c r="A8" s="144" t="s">
        <v>164</v>
      </c>
      <c r="B8" s="120">
        <v>51130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>
        <f>SUM(B8:P8)</f>
        <v>51130</v>
      </c>
    </row>
    <row r="9" spans="1:17" ht="14.25">
      <c r="A9" s="145" t="s">
        <v>165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4.25">
      <c r="A10" s="145" t="s">
        <v>166</v>
      </c>
      <c r="B10" s="123">
        <v>42756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>
        <f>SUM(B10:P10)</f>
        <v>42756</v>
      </c>
    </row>
    <row r="11" spans="1:17" ht="14.25">
      <c r="A11" s="183" t="s">
        <v>167</v>
      </c>
      <c r="B11" s="124">
        <v>9000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>
        <f>SUM(B11:P11)</f>
        <v>9000</v>
      </c>
    </row>
    <row r="12" spans="1:17" ht="14.25">
      <c r="A12" s="184" t="s">
        <v>40</v>
      </c>
      <c r="B12" s="125">
        <f>SUM(B8:B11)</f>
        <v>102886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25">
        <f>SUM(B12:P12)</f>
        <v>102886</v>
      </c>
    </row>
    <row r="13" spans="1:17" ht="14.25">
      <c r="A13" s="144" t="s">
        <v>168</v>
      </c>
      <c r="B13" s="130"/>
      <c r="C13" s="136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20"/>
      <c r="P13" s="130"/>
      <c r="Q13" s="120"/>
    </row>
    <row r="14" spans="1:17" ht="14.25">
      <c r="A14" s="145" t="s">
        <v>169</v>
      </c>
      <c r="B14" s="129"/>
      <c r="C14" s="123">
        <v>121748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3"/>
      <c r="P14" s="129"/>
      <c r="Q14" s="123">
        <f aca="true" t="shared" si="0" ref="Q14:Q21">SUM(C14:P14)</f>
        <v>121748</v>
      </c>
    </row>
    <row r="15" spans="1:17" ht="14.25">
      <c r="A15" s="144" t="s">
        <v>170</v>
      </c>
      <c r="B15" s="130"/>
      <c r="C15" s="130">
        <v>299556</v>
      </c>
      <c r="D15" s="130"/>
      <c r="E15" s="130">
        <v>199620</v>
      </c>
      <c r="F15" s="130"/>
      <c r="G15" s="130">
        <v>39811</v>
      </c>
      <c r="H15" s="130"/>
      <c r="I15" s="130">
        <v>180000</v>
      </c>
      <c r="J15" s="130"/>
      <c r="K15" s="130"/>
      <c r="L15" s="130">
        <v>136700</v>
      </c>
      <c r="M15" s="130"/>
      <c r="N15" s="130"/>
      <c r="O15" s="120"/>
      <c r="P15" s="130"/>
      <c r="Q15" s="120">
        <f t="shared" si="0"/>
        <v>855687</v>
      </c>
    </row>
    <row r="16" spans="1:17" ht="14.25">
      <c r="A16" s="145" t="s">
        <v>171</v>
      </c>
      <c r="B16" s="129"/>
      <c r="C16" s="129">
        <v>79766</v>
      </c>
      <c r="D16" s="129"/>
      <c r="E16" s="129">
        <v>57862</v>
      </c>
      <c r="F16" s="129"/>
      <c r="G16" s="129">
        <v>6189</v>
      </c>
      <c r="H16" s="129"/>
      <c r="I16" s="129">
        <v>5000</v>
      </c>
      <c r="J16" s="129"/>
      <c r="K16" s="129"/>
      <c r="L16" s="129">
        <v>9550</v>
      </c>
      <c r="M16" s="129"/>
      <c r="N16" s="129"/>
      <c r="O16" s="123"/>
      <c r="P16" s="129"/>
      <c r="Q16" s="123">
        <f t="shared" si="0"/>
        <v>158367</v>
      </c>
    </row>
    <row r="17" spans="1:17" ht="14.25">
      <c r="A17" s="145" t="s">
        <v>172</v>
      </c>
      <c r="B17" s="129"/>
      <c r="C17" s="123">
        <v>40488</v>
      </c>
      <c r="D17" s="129"/>
      <c r="E17" s="129">
        <v>21000</v>
      </c>
      <c r="F17" s="129"/>
      <c r="G17" s="129"/>
      <c r="H17" s="129"/>
      <c r="I17" s="129"/>
      <c r="J17" s="129"/>
      <c r="K17" s="129"/>
      <c r="L17" s="129">
        <v>21000</v>
      </c>
      <c r="M17" s="129"/>
      <c r="N17" s="129"/>
      <c r="O17" s="123"/>
      <c r="P17" s="129"/>
      <c r="Q17" s="123">
        <f t="shared" si="0"/>
        <v>82488</v>
      </c>
    </row>
    <row r="18" spans="1:17" ht="14.25">
      <c r="A18" s="144" t="s">
        <v>173</v>
      </c>
      <c r="B18" s="130"/>
      <c r="C18" s="130">
        <v>16168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20"/>
      <c r="P18" s="130"/>
      <c r="Q18" s="120">
        <f t="shared" si="0"/>
        <v>16168</v>
      </c>
    </row>
    <row r="19" spans="1:17" ht="14.25">
      <c r="A19" s="145" t="s">
        <v>174</v>
      </c>
      <c r="B19" s="129"/>
      <c r="C19" s="123">
        <v>8504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3"/>
      <c r="P19" s="129"/>
      <c r="Q19" s="123">
        <f t="shared" si="0"/>
        <v>8504</v>
      </c>
    </row>
    <row r="20" spans="1:17" ht="14.25">
      <c r="A20" s="144" t="s">
        <v>175</v>
      </c>
      <c r="B20" s="131"/>
      <c r="C20" s="124">
        <v>8204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20"/>
      <c r="P20" s="130"/>
      <c r="Q20" s="120">
        <f t="shared" si="0"/>
        <v>8204</v>
      </c>
    </row>
    <row r="21" spans="1:17" ht="14.25">
      <c r="A21" s="184" t="s">
        <v>40</v>
      </c>
      <c r="B21" s="111"/>
      <c r="C21" s="125">
        <f>SUM(C14:C20)</f>
        <v>574434</v>
      </c>
      <c r="D21" s="111">
        <v>0</v>
      </c>
      <c r="E21" s="125">
        <f>SUM(E15:E20)</f>
        <v>278482</v>
      </c>
      <c r="F21" s="111">
        <v>0</v>
      </c>
      <c r="G21" s="125">
        <f>SUM(G15:G20)</f>
        <v>46000</v>
      </c>
      <c r="H21" s="111">
        <v>0</v>
      </c>
      <c r="I21" s="111">
        <f>SUM(I15:I20)</f>
        <v>185000</v>
      </c>
      <c r="J21" s="111">
        <v>0</v>
      </c>
      <c r="K21" s="111">
        <v>0</v>
      </c>
      <c r="L21" s="125">
        <f>SUM(L15:L20)</f>
        <v>167250</v>
      </c>
      <c r="M21" s="111">
        <v>0</v>
      </c>
      <c r="N21" s="111">
        <v>0</v>
      </c>
      <c r="O21" s="111">
        <v>0</v>
      </c>
      <c r="P21" s="111">
        <v>0</v>
      </c>
      <c r="Q21" s="125">
        <f t="shared" si="0"/>
        <v>1251166</v>
      </c>
    </row>
    <row r="22" spans="1:17" ht="14.25">
      <c r="A22" s="144" t="s">
        <v>176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6"/>
      <c r="P22" s="130"/>
      <c r="Q22" s="120"/>
    </row>
    <row r="23" spans="1:17" ht="14.25">
      <c r="A23" s="145" t="s">
        <v>177</v>
      </c>
      <c r="B23" s="129"/>
      <c r="C23" s="129">
        <v>34100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3"/>
      <c r="P23" s="129"/>
      <c r="Q23" s="123">
        <f>SUM(C23:P23)</f>
        <v>34100</v>
      </c>
    </row>
    <row r="24" spans="1:17" ht="14.25">
      <c r="A24" s="144" t="s">
        <v>178</v>
      </c>
      <c r="B24" s="131"/>
      <c r="C24" s="130">
        <v>5000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20"/>
      <c r="P24" s="130"/>
      <c r="Q24" s="120">
        <f>SUM(C24:P24)</f>
        <v>5000</v>
      </c>
    </row>
    <row r="25" spans="1:17" ht="14.25">
      <c r="A25" s="184" t="s">
        <v>40</v>
      </c>
      <c r="B25" s="111"/>
      <c r="C25" s="125">
        <f>SUM(C23:C24)</f>
        <v>39100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f>SUM(C25:P25)</f>
        <v>39100</v>
      </c>
    </row>
    <row r="26" spans="1:17" ht="14.25">
      <c r="A26" s="144" t="s">
        <v>179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20"/>
      <c r="P26" s="130"/>
      <c r="Q26" s="136"/>
    </row>
    <row r="27" spans="1:17" ht="14.25">
      <c r="A27" s="145" t="s">
        <v>180</v>
      </c>
      <c r="B27" s="129"/>
      <c r="C27" s="129">
        <v>24554</v>
      </c>
      <c r="D27" s="129"/>
      <c r="E27" s="129">
        <v>103100</v>
      </c>
      <c r="F27" s="129"/>
      <c r="G27" s="129">
        <v>48777</v>
      </c>
      <c r="H27" s="129"/>
      <c r="I27" s="129">
        <v>21600</v>
      </c>
      <c r="J27" s="129"/>
      <c r="K27" s="129"/>
      <c r="L27" s="129">
        <v>41100</v>
      </c>
      <c r="M27" s="129"/>
      <c r="N27" s="129"/>
      <c r="O27" s="123"/>
      <c r="P27" s="129"/>
      <c r="Q27" s="123">
        <f>SUM(C27:P27)</f>
        <v>239131</v>
      </c>
    </row>
    <row r="28" spans="1:17" ht="14.25">
      <c r="A28" s="144" t="s">
        <v>181</v>
      </c>
      <c r="B28" s="131"/>
      <c r="C28" s="130">
        <v>13346</v>
      </c>
      <c r="D28" s="130"/>
      <c r="E28" s="130">
        <v>11400</v>
      </c>
      <c r="F28" s="130"/>
      <c r="G28" s="130">
        <v>36005</v>
      </c>
      <c r="H28" s="130"/>
      <c r="I28" s="130">
        <v>8400</v>
      </c>
      <c r="J28" s="130"/>
      <c r="K28" s="130"/>
      <c r="L28" s="130">
        <v>15900</v>
      </c>
      <c r="M28" s="130"/>
      <c r="N28" s="130"/>
      <c r="O28" s="120"/>
      <c r="P28" s="130"/>
      <c r="Q28" s="120">
        <f>SUM(C28:P28)</f>
        <v>85051</v>
      </c>
    </row>
    <row r="29" spans="1:17" ht="14.25">
      <c r="A29" s="184" t="s">
        <v>40</v>
      </c>
      <c r="B29" s="111"/>
      <c r="C29" s="125">
        <f>SUM(C27:C28)</f>
        <v>37900</v>
      </c>
      <c r="D29" s="111">
        <v>0</v>
      </c>
      <c r="E29" s="125">
        <f>SUM(E27:E28)</f>
        <v>114500</v>
      </c>
      <c r="F29" s="111">
        <v>0</v>
      </c>
      <c r="G29" s="125">
        <f>SUM(G27:G28)</f>
        <v>84782</v>
      </c>
      <c r="H29" s="111">
        <v>0</v>
      </c>
      <c r="I29" s="125">
        <f>SUM(I27:I28)</f>
        <v>30000</v>
      </c>
      <c r="J29" s="111">
        <v>0</v>
      </c>
      <c r="K29" s="111">
        <v>0</v>
      </c>
      <c r="L29" s="125">
        <f>SUM(L27:L28)</f>
        <v>57000</v>
      </c>
      <c r="M29" s="111">
        <v>0</v>
      </c>
      <c r="N29" s="111">
        <v>0</v>
      </c>
      <c r="O29" s="111">
        <v>0</v>
      </c>
      <c r="P29" s="111">
        <v>0</v>
      </c>
      <c r="Q29" s="125">
        <f>SUM(C29:P29)</f>
        <v>324182</v>
      </c>
    </row>
    <row r="30" spans="1:17" ht="14.25">
      <c r="A30" s="143" t="s">
        <v>182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ht="14.25">
      <c r="A31" s="145" t="s">
        <v>303</v>
      </c>
      <c r="B31" s="123"/>
      <c r="C31" s="123">
        <v>432630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>
        <f aca="true" t="shared" si="1" ref="Q31:Q37">SUM(C31:P31)</f>
        <v>432630</v>
      </c>
    </row>
    <row r="32" spans="1:17" ht="14.25">
      <c r="A32" s="144" t="s">
        <v>183</v>
      </c>
      <c r="B32" s="120"/>
      <c r="C32" s="120">
        <v>492200</v>
      </c>
      <c r="D32" s="120"/>
      <c r="E32" s="120">
        <v>243000</v>
      </c>
      <c r="F32" s="120"/>
      <c r="G32" s="120">
        <v>130000</v>
      </c>
      <c r="H32" s="120"/>
      <c r="I32" s="120">
        <v>20000</v>
      </c>
      <c r="J32" s="120"/>
      <c r="K32" s="120"/>
      <c r="L32" s="120">
        <v>212500</v>
      </c>
      <c r="M32" s="120"/>
      <c r="N32" s="120"/>
      <c r="O32" s="120"/>
      <c r="P32" s="120"/>
      <c r="Q32" s="120">
        <f t="shared" si="1"/>
        <v>1097700</v>
      </c>
    </row>
    <row r="33" spans="1:17" ht="14.25">
      <c r="A33" s="145" t="s">
        <v>184</v>
      </c>
      <c r="B33" s="123"/>
      <c r="C33" s="123">
        <v>30000</v>
      </c>
      <c r="D33" s="123"/>
      <c r="E33" s="123">
        <v>15800</v>
      </c>
      <c r="F33" s="123"/>
      <c r="G33" s="123">
        <v>10000</v>
      </c>
      <c r="H33" s="123"/>
      <c r="I33" s="123">
        <v>3000</v>
      </c>
      <c r="J33" s="123"/>
      <c r="K33" s="123"/>
      <c r="L33" s="123">
        <v>10000</v>
      </c>
      <c r="M33" s="123"/>
      <c r="N33" s="123"/>
      <c r="O33" s="123"/>
      <c r="P33" s="123"/>
      <c r="Q33" s="123">
        <f t="shared" si="1"/>
        <v>68800</v>
      </c>
    </row>
    <row r="34" spans="1:17" ht="14.25">
      <c r="A34" s="145" t="s">
        <v>185</v>
      </c>
      <c r="B34" s="123"/>
      <c r="C34" s="123">
        <v>10350</v>
      </c>
      <c r="D34" s="123"/>
      <c r="E34" s="123">
        <v>6800</v>
      </c>
      <c r="F34" s="123"/>
      <c r="G34" s="123">
        <v>10800</v>
      </c>
      <c r="H34" s="123"/>
      <c r="I34" s="123"/>
      <c r="J34" s="123"/>
      <c r="K34" s="123"/>
      <c r="L34" s="123">
        <v>16500</v>
      </c>
      <c r="M34" s="123"/>
      <c r="N34" s="123"/>
      <c r="O34" s="123"/>
      <c r="P34" s="123"/>
      <c r="Q34" s="123">
        <f t="shared" si="1"/>
        <v>44450</v>
      </c>
    </row>
    <row r="35" spans="1:17" ht="14.25">
      <c r="A35" s="145" t="s">
        <v>186</v>
      </c>
      <c r="B35" s="123"/>
      <c r="C35" s="141">
        <v>10792</v>
      </c>
      <c r="D35" s="123"/>
      <c r="E35" s="123"/>
      <c r="F35" s="123"/>
      <c r="G35" s="123"/>
      <c r="H35" s="123"/>
      <c r="I35" s="123"/>
      <c r="J35" s="123"/>
      <c r="K35" s="123"/>
      <c r="L35" s="123">
        <v>5000</v>
      </c>
      <c r="M35" s="123"/>
      <c r="N35" s="123"/>
      <c r="O35" s="123"/>
      <c r="P35" s="123"/>
      <c r="Q35" s="141">
        <f t="shared" si="1"/>
        <v>15792</v>
      </c>
    </row>
    <row r="36" spans="1:17" ht="14.25">
      <c r="A36" s="183" t="s">
        <v>187</v>
      </c>
      <c r="B36" s="124"/>
      <c r="C36" s="124">
        <v>52371.75</v>
      </c>
      <c r="D36" s="124"/>
      <c r="E36" s="124">
        <v>24883</v>
      </c>
      <c r="F36" s="124"/>
      <c r="G36" s="124">
        <v>8780</v>
      </c>
      <c r="H36" s="124"/>
      <c r="I36" s="124"/>
      <c r="J36" s="124"/>
      <c r="K36" s="124"/>
      <c r="L36" s="124">
        <v>12087</v>
      </c>
      <c r="M36" s="124"/>
      <c r="N36" s="124"/>
      <c r="O36" s="124"/>
      <c r="P36" s="124"/>
      <c r="Q36" s="124">
        <f t="shared" si="1"/>
        <v>98121.75</v>
      </c>
    </row>
    <row r="37" spans="1:17" ht="14.25">
      <c r="A37" s="184" t="s">
        <v>40</v>
      </c>
      <c r="B37" s="185"/>
      <c r="C37" s="125">
        <f>SUM(C31:C36)</f>
        <v>1028343.75</v>
      </c>
      <c r="D37" s="111">
        <v>0</v>
      </c>
      <c r="E37" s="125">
        <f>SUM(E31:E36)</f>
        <v>290483</v>
      </c>
      <c r="F37" s="111">
        <v>0</v>
      </c>
      <c r="G37" s="125">
        <f>SUM(G32:G36)</f>
        <v>159580</v>
      </c>
      <c r="H37" s="111">
        <v>0</v>
      </c>
      <c r="I37" s="111">
        <f>SUM(I32:I36)</f>
        <v>23000</v>
      </c>
      <c r="J37" s="111">
        <v>0</v>
      </c>
      <c r="K37" s="111">
        <v>0</v>
      </c>
      <c r="L37" s="125">
        <f>SUM(L32:L36)</f>
        <v>256087</v>
      </c>
      <c r="M37" s="111">
        <v>0</v>
      </c>
      <c r="N37" s="111">
        <v>0</v>
      </c>
      <c r="O37" s="111">
        <v>0</v>
      </c>
      <c r="P37" s="111">
        <v>0</v>
      </c>
      <c r="Q37" s="224">
        <f t="shared" si="1"/>
        <v>1757493.75</v>
      </c>
    </row>
    <row r="38" spans="1:17" ht="14.25">
      <c r="A38" s="150"/>
      <c r="B38" s="186"/>
      <c r="C38" s="138"/>
      <c r="D38" s="115"/>
      <c r="E38" s="138"/>
      <c r="F38" s="115"/>
      <c r="G38" s="138"/>
      <c r="H38" s="115"/>
      <c r="I38" s="115"/>
      <c r="J38" s="115"/>
      <c r="K38" s="115"/>
      <c r="L38" s="138"/>
      <c r="M38" s="115"/>
      <c r="N38" s="115"/>
      <c r="O38" s="115"/>
      <c r="P38" s="115"/>
      <c r="Q38" s="186"/>
    </row>
    <row r="39" spans="1:17" ht="14.25">
      <c r="A39" s="150"/>
      <c r="B39" s="186"/>
      <c r="C39" s="138"/>
      <c r="D39" s="115"/>
      <c r="E39" s="138"/>
      <c r="F39" s="115"/>
      <c r="G39" s="138"/>
      <c r="H39" s="115"/>
      <c r="I39" s="115"/>
      <c r="J39" s="115"/>
      <c r="K39" s="115"/>
      <c r="L39" s="138"/>
      <c r="M39" s="115"/>
      <c r="N39" s="115"/>
      <c r="O39" s="115"/>
      <c r="P39" s="115"/>
      <c r="Q39" s="186"/>
    </row>
    <row r="40" spans="1:17" ht="14.25">
      <c r="A40" s="150"/>
      <c r="B40" s="186"/>
      <c r="C40" s="138"/>
      <c r="D40" s="115"/>
      <c r="E40" s="138"/>
      <c r="F40" s="115"/>
      <c r="G40" s="138"/>
      <c r="H40" s="115"/>
      <c r="I40" s="115"/>
      <c r="J40" s="115"/>
      <c r="K40" s="115"/>
      <c r="L40" s="138"/>
      <c r="M40" s="115"/>
      <c r="N40" s="115"/>
      <c r="O40" s="115"/>
      <c r="P40" s="115"/>
      <c r="Q40" s="186"/>
    </row>
    <row r="41" spans="1:17" ht="14.25">
      <c r="A41" s="150"/>
      <c r="B41" s="186"/>
      <c r="C41" s="138"/>
      <c r="D41" s="115"/>
      <c r="E41" s="138"/>
      <c r="F41" s="115"/>
      <c r="G41" s="138"/>
      <c r="H41" s="115"/>
      <c r="I41" s="115"/>
      <c r="J41" s="115"/>
      <c r="K41" s="115"/>
      <c r="L41" s="138"/>
      <c r="M41" s="115"/>
      <c r="N41" s="115"/>
      <c r="O41" s="115"/>
      <c r="P41" s="115"/>
      <c r="Q41" s="186"/>
    </row>
    <row r="42" spans="1:17" ht="14.25">
      <c r="A42" s="187"/>
      <c r="B42" s="186"/>
      <c r="C42" s="138"/>
      <c r="D42" s="115"/>
      <c r="E42" s="138"/>
      <c r="F42" s="115"/>
      <c r="G42" s="138"/>
      <c r="H42" s="115"/>
      <c r="I42" s="115"/>
      <c r="J42" s="115"/>
      <c r="K42" s="115"/>
      <c r="L42" s="138"/>
      <c r="M42" s="115"/>
      <c r="N42" s="115"/>
      <c r="O42" s="115"/>
      <c r="P42" s="115"/>
      <c r="Q42" s="186"/>
    </row>
    <row r="43" spans="1:17" ht="14.25">
      <c r="A43" s="150"/>
      <c r="B43" s="186"/>
      <c r="C43" s="138"/>
      <c r="D43" s="115"/>
      <c r="E43" s="138"/>
      <c r="F43" s="115"/>
      <c r="G43" s="138"/>
      <c r="H43" s="115"/>
      <c r="I43" s="115"/>
      <c r="J43" s="115"/>
      <c r="K43" s="115"/>
      <c r="L43" s="138"/>
      <c r="M43" s="115"/>
      <c r="N43" s="115"/>
      <c r="O43" s="115"/>
      <c r="P43" s="115"/>
      <c r="Q43" s="186"/>
    </row>
    <row r="44" spans="1:17" s="117" customFormat="1" ht="14.25">
      <c r="A44" s="118" t="s">
        <v>225</v>
      </c>
      <c r="B44" s="291" t="s">
        <v>144</v>
      </c>
      <c r="C44" s="288" t="s">
        <v>145</v>
      </c>
      <c r="D44" s="288"/>
      <c r="E44" s="288"/>
      <c r="F44" s="142" t="s">
        <v>146</v>
      </c>
      <c r="G44" s="288" t="s">
        <v>147</v>
      </c>
      <c r="H44" s="288"/>
      <c r="I44" s="288" t="s">
        <v>148</v>
      </c>
      <c r="J44" s="288"/>
      <c r="K44" s="142" t="s">
        <v>149</v>
      </c>
      <c r="L44" s="288" t="s">
        <v>150</v>
      </c>
      <c r="M44" s="288"/>
      <c r="N44" s="288" t="s">
        <v>151</v>
      </c>
      <c r="O44" s="288"/>
      <c r="P44" s="142" t="s">
        <v>223</v>
      </c>
      <c r="Q44" s="291" t="s">
        <v>22</v>
      </c>
    </row>
    <row r="45" spans="1:17" s="117" customFormat="1" ht="14.25">
      <c r="A45" s="119" t="s">
        <v>226</v>
      </c>
      <c r="B45" s="292"/>
      <c r="C45" s="142" t="s">
        <v>152</v>
      </c>
      <c r="D45" s="142" t="s">
        <v>221</v>
      </c>
      <c r="E45" s="142" t="s">
        <v>153</v>
      </c>
      <c r="F45" s="142" t="s">
        <v>154</v>
      </c>
      <c r="G45" s="142" t="s">
        <v>155</v>
      </c>
      <c r="H45" s="142" t="s">
        <v>156</v>
      </c>
      <c r="I45" s="142" t="s">
        <v>157</v>
      </c>
      <c r="J45" s="142" t="s">
        <v>158</v>
      </c>
      <c r="K45" s="142" t="s">
        <v>222</v>
      </c>
      <c r="L45" s="142" t="s">
        <v>159</v>
      </c>
      <c r="M45" s="142" t="s">
        <v>160</v>
      </c>
      <c r="N45" s="142" t="s">
        <v>161</v>
      </c>
      <c r="O45" s="142" t="s">
        <v>162</v>
      </c>
      <c r="P45" s="142" t="s">
        <v>224</v>
      </c>
      <c r="Q45" s="292"/>
    </row>
    <row r="46" spans="1:17" ht="14.25">
      <c r="A46" s="144" t="s">
        <v>188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20"/>
      <c r="P46" s="130"/>
      <c r="Q46" s="120"/>
    </row>
    <row r="47" spans="1:17" ht="14.25">
      <c r="A47" s="145" t="s">
        <v>189</v>
      </c>
      <c r="B47" s="129"/>
      <c r="C47" s="129">
        <v>80700</v>
      </c>
      <c r="D47" s="129"/>
      <c r="E47" s="129">
        <v>40800</v>
      </c>
      <c r="F47" s="129"/>
      <c r="G47" s="129">
        <v>59300</v>
      </c>
      <c r="H47" s="129"/>
      <c r="I47" s="129">
        <v>12000</v>
      </c>
      <c r="J47" s="129"/>
      <c r="K47" s="129"/>
      <c r="L47" s="129">
        <v>51000</v>
      </c>
      <c r="M47" s="129">
        <v>229768.44</v>
      </c>
      <c r="N47" s="129"/>
      <c r="O47" s="123"/>
      <c r="P47" s="129"/>
      <c r="Q47" s="123">
        <f>SUM(C47:P47)</f>
        <v>473568.44</v>
      </c>
    </row>
    <row r="48" spans="1:17" ht="14.25">
      <c r="A48" s="144" t="s">
        <v>190</v>
      </c>
      <c r="B48" s="130"/>
      <c r="C48" s="130">
        <v>20302.97</v>
      </c>
      <c r="D48" s="130"/>
      <c r="E48" s="130">
        <v>30360</v>
      </c>
      <c r="F48" s="130"/>
      <c r="G48" s="130">
        <v>22800</v>
      </c>
      <c r="H48" s="130"/>
      <c r="I48" s="130">
        <v>10000</v>
      </c>
      <c r="J48" s="130"/>
      <c r="K48" s="130"/>
      <c r="L48" s="130">
        <v>16922.76</v>
      </c>
      <c r="M48" s="130"/>
      <c r="N48" s="130"/>
      <c r="O48" s="120"/>
      <c r="P48" s="130"/>
      <c r="Q48" s="120">
        <f>SUM(C48:P48)</f>
        <v>100385.73</v>
      </c>
    </row>
    <row r="49" spans="1:17" ht="14.25">
      <c r="A49" s="145" t="s">
        <v>191</v>
      </c>
      <c r="B49" s="129"/>
      <c r="C49" s="129">
        <v>14750</v>
      </c>
      <c r="D49" s="129"/>
      <c r="E49" s="129"/>
      <c r="F49" s="129"/>
      <c r="G49" s="129">
        <v>10000</v>
      </c>
      <c r="H49" s="129"/>
      <c r="I49" s="129"/>
      <c r="J49" s="129"/>
      <c r="K49" s="129"/>
      <c r="L49" s="129"/>
      <c r="M49" s="129"/>
      <c r="N49" s="129"/>
      <c r="O49" s="123"/>
      <c r="P49" s="129"/>
      <c r="Q49" s="123">
        <f>SUM(C49:P49)</f>
        <v>24750</v>
      </c>
    </row>
    <row r="50" spans="1:17" ht="14.25">
      <c r="A50" s="144" t="s">
        <v>192</v>
      </c>
      <c r="B50" s="131"/>
      <c r="C50" s="130">
        <v>63760</v>
      </c>
      <c r="D50" s="130">
        <v>5000</v>
      </c>
      <c r="E50" s="130">
        <v>42022</v>
      </c>
      <c r="F50" s="130">
        <v>200050</v>
      </c>
      <c r="G50" s="130">
        <v>13920</v>
      </c>
      <c r="H50" s="130">
        <v>22670</v>
      </c>
      <c r="I50" s="130">
        <v>5000</v>
      </c>
      <c r="J50" s="130">
        <v>20393</v>
      </c>
      <c r="K50" s="130">
        <v>60000</v>
      </c>
      <c r="L50" s="129">
        <v>27640</v>
      </c>
      <c r="M50" s="130"/>
      <c r="N50" s="130">
        <v>4165</v>
      </c>
      <c r="O50" s="120"/>
      <c r="P50" s="130"/>
      <c r="Q50" s="120">
        <f>SUM(C50:P50)</f>
        <v>464620</v>
      </c>
    </row>
    <row r="51" spans="1:17" ht="14.25">
      <c r="A51" s="184" t="s">
        <v>40</v>
      </c>
      <c r="B51" s="111"/>
      <c r="C51" s="132">
        <f aca="true" t="shared" si="2" ref="C51:N51">SUM(C47:C50)</f>
        <v>179512.97</v>
      </c>
      <c r="D51" s="111">
        <f t="shared" si="2"/>
        <v>5000</v>
      </c>
      <c r="E51" s="132">
        <f t="shared" si="2"/>
        <v>113182</v>
      </c>
      <c r="F51" s="132">
        <f t="shared" si="2"/>
        <v>200050</v>
      </c>
      <c r="G51" s="132">
        <f t="shared" si="2"/>
        <v>106020</v>
      </c>
      <c r="H51" s="132">
        <f t="shared" si="2"/>
        <v>22670</v>
      </c>
      <c r="I51" s="111">
        <f t="shared" si="2"/>
        <v>27000</v>
      </c>
      <c r="J51" s="132">
        <f t="shared" si="2"/>
        <v>20393</v>
      </c>
      <c r="K51" s="132">
        <f t="shared" si="2"/>
        <v>60000</v>
      </c>
      <c r="L51" s="132">
        <f t="shared" si="2"/>
        <v>95562.76</v>
      </c>
      <c r="M51" s="132">
        <f t="shared" si="2"/>
        <v>229768.44</v>
      </c>
      <c r="N51" s="125">
        <f t="shared" si="2"/>
        <v>4165</v>
      </c>
      <c r="O51" s="111">
        <v>0</v>
      </c>
      <c r="P51" s="111">
        <v>0</v>
      </c>
      <c r="Q51" s="125">
        <f>SUM(C51:P51)</f>
        <v>1063324.17</v>
      </c>
    </row>
    <row r="52" spans="1:17" ht="14.25">
      <c r="A52" s="149" t="s">
        <v>193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6"/>
      <c r="O52" s="136"/>
      <c r="P52" s="136"/>
      <c r="Q52" s="136"/>
    </row>
    <row r="53" spans="1:17" ht="14.25">
      <c r="A53" s="149" t="s">
        <v>194</v>
      </c>
      <c r="B53" s="135"/>
      <c r="C53" s="135">
        <v>40000</v>
      </c>
      <c r="D53" s="135"/>
      <c r="E53" s="135">
        <v>29935</v>
      </c>
      <c r="F53" s="135"/>
      <c r="G53" s="135">
        <v>8691</v>
      </c>
      <c r="H53" s="135"/>
      <c r="I53" s="135"/>
      <c r="J53" s="135"/>
      <c r="K53" s="135"/>
      <c r="L53" s="135"/>
      <c r="M53" s="135"/>
      <c r="N53" s="135"/>
      <c r="O53" s="136"/>
      <c r="P53" s="135"/>
      <c r="Q53" s="136">
        <f aca="true" t="shared" si="3" ref="Q53:Q59">SUM(C53:P53)</f>
        <v>78626</v>
      </c>
    </row>
    <row r="54" spans="1:17" ht="14.25">
      <c r="A54" s="145" t="s">
        <v>195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>
        <v>30135</v>
      </c>
      <c r="M54" s="129"/>
      <c r="N54" s="129"/>
      <c r="O54" s="123"/>
      <c r="P54" s="129"/>
      <c r="Q54" s="123">
        <f t="shared" si="3"/>
        <v>30135</v>
      </c>
    </row>
    <row r="55" spans="1:17" ht="14.25">
      <c r="A55" s="149" t="s">
        <v>196</v>
      </c>
      <c r="B55" s="129"/>
      <c r="C55" s="129"/>
      <c r="D55" s="129"/>
      <c r="E55" s="129">
        <v>11016</v>
      </c>
      <c r="F55" s="129"/>
      <c r="G55" s="129">
        <v>11480</v>
      </c>
      <c r="H55" s="129">
        <v>522050.09</v>
      </c>
      <c r="I55" s="129"/>
      <c r="J55" s="129"/>
      <c r="K55" s="129"/>
      <c r="L55" s="129"/>
      <c r="M55" s="129"/>
      <c r="N55" s="129"/>
      <c r="O55" s="123"/>
      <c r="P55" s="129"/>
      <c r="Q55" s="123">
        <f t="shared" si="3"/>
        <v>544546.0900000001</v>
      </c>
    </row>
    <row r="56" spans="1:17" ht="14.25">
      <c r="A56" s="149" t="s">
        <v>197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>
        <v>20000</v>
      </c>
      <c r="M56" s="129"/>
      <c r="N56" s="129"/>
      <c r="O56" s="123"/>
      <c r="P56" s="129"/>
      <c r="Q56" s="123">
        <f t="shared" si="3"/>
        <v>20000</v>
      </c>
    </row>
    <row r="57" spans="1:17" ht="14.25">
      <c r="A57" s="145" t="s">
        <v>198</v>
      </c>
      <c r="B57" s="129"/>
      <c r="C57" s="129">
        <v>46710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3"/>
      <c r="P57" s="129"/>
      <c r="Q57" s="123">
        <f t="shared" si="3"/>
        <v>46710</v>
      </c>
    </row>
    <row r="58" spans="1:17" ht="14.25">
      <c r="A58" s="149" t="s">
        <v>199</v>
      </c>
      <c r="B58" s="129"/>
      <c r="C58" s="129">
        <v>41255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3"/>
      <c r="N58" s="129"/>
      <c r="O58" s="123"/>
      <c r="P58" s="129"/>
      <c r="Q58" s="123">
        <f t="shared" si="3"/>
        <v>41255</v>
      </c>
    </row>
    <row r="59" spans="1:17" ht="14.25">
      <c r="A59" s="149" t="s">
        <v>200</v>
      </c>
      <c r="B59" s="130"/>
      <c r="C59" s="130"/>
      <c r="D59" s="130"/>
      <c r="E59" s="130"/>
      <c r="F59" s="130"/>
      <c r="G59" s="130"/>
      <c r="H59" s="130"/>
      <c r="I59" s="130">
        <v>40000</v>
      </c>
      <c r="J59" s="130"/>
      <c r="K59" s="130"/>
      <c r="L59" s="130"/>
      <c r="M59" s="130"/>
      <c r="N59" s="130"/>
      <c r="O59" s="120"/>
      <c r="P59" s="130"/>
      <c r="Q59" s="120">
        <f t="shared" si="3"/>
        <v>40000</v>
      </c>
    </row>
    <row r="60" spans="1:17" ht="14.25">
      <c r="A60" s="145" t="s">
        <v>219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3"/>
      <c r="P60" s="129"/>
      <c r="Q60" s="123"/>
    </row>
    <row r="61" spans="1:17" ht="14.25">
      <c r="A61" s="149" t="s">
        <v>201</v>
      </c>
      <c r="B61" s="129"/>
      <c r="C61" s="129">
        <v>15600</v>
      </c>
      <c r="D61" s="129"/>
      <c r="E61" s="129">
        <v>6100</v>
      </c>
      <c r="F61" s="129"/>
      <c r="G61" s="129">
        <v>11200</v>
      </c>
      <c r="H61" s="129"/>
      <c r="I61" s="129"/>
      <c r="J61" s="129"/>
      <c r="K61" s="129"/>
      <c r="L61" s="129">
        <v>6400</v>
      </c>
      <c r="M61" s="129"/>
      <c r="N61" s="129"/>
      <c r="O61" s="123"/>
      <c r="P61" s="129"/>
      <c r="Q61" s="123">
        <f>SUM(C61:P61)</f>
        <v>39300</v>
      </c>
    </row>
    <row r="62" spans="1:17" ht="14.25">
      <c r="A62" s="144" t="s">
        <v>202</v>
      </c>
      <c r="B62" s="131"/>
      <c r="C62" s="130"/>
      <c r="D62" s="130"/>
      <c r="E62" s="130"/>
      <c r="F62" s="130"/>
      <c r="G62" s="130"/>
      <c r="H62" s="130">
        <v>20000</v>
      </c>
      <c r="I62" s="130"/>
      <c r="J62" s="130"/>
      <c r="K62" s="130"/>
      <c r="L62" s="130"/>
      <c r="M62" s="130"/>
      <c r="N62" s="130"/>
      <c r="O62" s="120"/>
      <c r="P62" s="130"/>
      <c r="Q62" s="120">
        <f>SUM(C62:P62)</f>
        <v>20000</v>
      </c>
    </row>
    <row r="63" spans="1:17" ht="14.25">
      <c r="A63" s="184" t="s">
        <v>40</v>
      </c>
      <c r="B63" s="111"/>
      <c r="C63" s="132">
        <f>SUM(C53:C62)</f>
        <v>143565</v>
      </c>
      <c r="D63" s="111">
        <v>0</v>
      </c>
      <c r="E63" s="132">
        <f>SUM(E53:E62)</f>
        <v>47051</v>
      </c>
      <c r="F63" s="111">
        <v>0</v>
      </c>
      <c r="G63" s="132">
        <f>SUM(G53:G62)</f>
        <v>31371</v>
      </c>
      <c r="H63" s="132">
        <f>SUM(H53:H62)</f>
        <v>542050.0900000001</v>
      </c>
      <c r="I63" s="111">
        <f>SUM(I53:I62)</f>
        <v>40000</v>
      </c>
      <c r="J63" s="111">
        <v>0</v>
      </c>
      <c r="K63" s="111">
        <v>0</v>
      </c>
      <c r="L63" s="111">
        <f>SUM(L53:L62)</f>
        <v>56535</v>
      </c>
      <c r="M63" s="111">
        <v>0</v>
      </c>
      <c r="N63" s="111">
        <v>0</v>
      </c>
      <c r="O63" s="111">
        <v>0</v>
      </c>
      <c r="P63" s="111">
        <v>0</v>
      </c>
      <c r="Q63" s="125">
        <f>SUM(C63:P63)</f>
        <v>860572.0900000001</v>
      </c>
    </row>
    <row r="64" spans="1:17" ht="14.25">
      <c r="A64" s="143" t="s">
        <v>203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ht="14.25">
      <c r="A65" s="144" t="s">
        <v>204</v>
      </c>
      <c r="B65" s="120"/>
      <c r="C65" s="120">
        <v>45711.27</v>
      </c>
      <c r="D65" s="120"/>
      <c r="E65" s="120"/>
      <c r="F65" s="120"/>
      <c r="G65" s="120">
        <v>20765.69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>
        <f aca="true" t="shared" si="4" ref="Q65:Q70">SUM(C65:P65)</f>
        <v>66476.95999999999</v>
      </c>
    </row>
    <row r="66" spans="1:17" ht="14.25">
      <c r="A66" s="145" t="s">
        <v>205</v>
      </c>
      <c r="B66" s="123"/>
      <c r="C66" s="123">
        <v>1815</v>
      </c>
      <c r="D66" s="123"/>
      <c r="E66" s="123"/>
      <c r="F66" s="123"/>
      <c r="G66" s="123">
        <v>4440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>
        <f t="shared" si="4"/>
        <v>6255</v>
      </c>
    </row>
    <row r="67" spans="1:17" ht="14.25">
      <c r="A67" s="145" t="s">
        <v>206</v>
      </c>
      <c r="B67" s="123"/>
      <c r="C67" s="123">
        <v>10117.48</v>
      </c>
      <c r="D67" s="123"/>
      <c r="E67" s="123"/>
      <c r="F67" s="123"/>
      <c r="G67" s="123">
        <v>5638.68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>
        <f t="shared" si="4"/>
        <v>15756.16</v>
      </c>
    </row>
    <row r="68" spans="1:17" ht="14.25">
      <c r="A68" s="144" t="s">
        <v>207</v>
      </c>
      <c r="B68" s="123"/>
      <c r="C68" s="123">
        <v>5000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>
        <f t="shared" si="4"/>
        <v>5000</v>
      </c>
    </row>
    <row r="69" spans="1:17" ht="14.25">
      <c r="A69" s="183" t="s">
        <v>208</v>
      </c>
      <c r="B69" s="124"/>
      <c r="C69" s="124">
        <v>30245</v>
      </c>
      <c r="D69" s="124"/>
      <c r="E69" s="124"/>
      <c r="F69" s="124"/>
      <c r="G69" s="124">
        <v>11389.6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>
        <f t="shared" si="4"/>
        <v>41634.6</v>
      </c>
    </row>
    <row r="70" spans="1:17" ht="14.25">
      <c r="A70" s="184" t="s">
        <v>40</v>
      </c>
      <c r="B70" s="111"/>
      <c r="C70" s="111">
        <f>SUM(C65:C69)</f>
        <v>92888.75</v>
      </c>
      <c r="D70" s="111">
        <v>0</v>
      </c>
      <c r="E70" s="111">
        <v>0</v>
      </c>
      <c r="F70" s="111">
        <v>0</v>
      </c>
      <c r="G70" s="111">
        <f>SUM(G65:G69)</f>
        <v>42233.97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25">
        <f t="shared" si="4"/>
        <v>135122.72</v>
      </c>
    </row>
    <row r="71" spans="1:17" ht="14.25">
      <c r="A71" s="144" t="s">
        <v>209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20"/>
      <c r="P71" s="130"/>
      <c r="Q71" s="120"/>
    </row>
    <row r="72" spans="1:17" ht="14.25">
      <c r="A72" s="145" t="s">
        <v>227</v>
      </c>
      <c r="B72" s="129"/>
      <c r="C72" s="129">
        <v>5000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3"/>
      <c r="P72" s="129"/>
      <c r="Q72" s="123">
        <f>SUM(C72:P72)</f>
        <v>5000</v>
      </c>
    </row>
    <row r="73" spans="1:17" ht="14.25">
      <c r="A73" s="144" t="s">
        <v>210</v>
      </c>
      <c r="B73" s="131"/>
      <c r="C73" s="130"/>
      <c r="D73" s="130"/>
      <c r="E73" s="130"/>
      <c r="F73" s="130"/>
      <c r="G73" s="130"/>
      <c r="H73" s="130">
        <v>5200</v>
      </c>
      <c r="I73" s="130"/>
      <c r="J73" s="130"/>
      <c r="K73" s="130"/>
      <c r="L73" s="130"/>
      <c r="M73" s="130"/>
      <c r="N73" s="130"/>
      <c r="O73" s="120"/>
      <c r="P73" s="130"/>
      <c r="Q73" s="120">
        <f>SUM(C73:P73)</f>
        <v>5200</v>
      </c>
    </row>
    <row r="74" spans="1:17" ht="14.25">
      <c r="A74" s="184" t="s">
        <v>40</v>
      </c>
      <c r="B74" s="111"/>
      <c r="C74" s="132">
        <f>SUM(C72:C73)</f>
        <v>5000</v>
      </c>
      <c r="D74" s="111">
        <v>0</v>
      </c>
      <c r="E74" s="111">
        <v>0</v>
      </c>
      <c r="F74" s="111">
        <v>0</v>
      </c>
      <c r="G74" s="111">
        <v>0</v>
      </c>
      <c r="H74" s="132">
        <f>SUM(H72:H73)</f>
        <v>5200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25">
        <f>SUM(C74:P74)</f>
        <v>10200</v>
      </c>
    </row>
    <row r="75" spans="1:17" ht="14.25">
      <c r="A75" s="150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</row>
    <row r="76" spans="1:17" ht="14.25">
      <c r="A76" s="150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</row>
    <row r="77" spans="1:17" ht="14.25">
      <c r="A77" s="150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</row>
    <row r="78" spans="1:17" ht="14.25">
      <c r="A78" s="150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</row>
    <row r="79" spans="1:17" ht="14.25">
      <c r="A79" s="150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ht="14.25">
      <c r="A80" s="150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</row>
    <row r="81" spans="1:17" ht="14.25">
      <c r="A81" s="150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</row>
    <row r="84" spans="1:17" s="117" customFormat="1" ht="14.25">
      <c r="A84" s="118" t="s">
        <v>225</v>
      </c>
      <c r="B84" s="289" t="s">
        <v>144</v>
      </c>
      <c r="C84" s="288" t="s">
        <v>145</v>
      </c>
      <c r="D84" s="288"/>
      <c r="E84" s="288"/>
      <c r="F84" s="142" t="s">
        <v>146</v>
      </c>
      <c r="G84" s="288" t="s">
        <v>147</v>
      </c>
      <c r="H84" s="288"/>
      <c r="I84" s="288" t="s">
        <v>148</v>
      </c>
      <c r="J84" s="288"/>
      <c r="K84" s="142" t="s">
        <v>149</v>
      </c>
      <c r="L84" s="288" t="s">
        <v>150</v>
      </c>
      <c r="M84" s="288"/>
      <c r="N84" s="288" t="s">
        <v>151</v>
      </c>
      <c r="O84" s="288"/>
      <c r="P84" s="142" t="s">
        <v>223</v>
      </c>
      <c r="Q84" s="291" t="s">
        <v>22</v>
      </c>
    </row>
    <row r="85" spans="1:17" s="117" customFormat="1" ht="15" thickBot="1">
      <c r="A85" s="119" t="s">
        <v>226</v>
      </c>
      <c r="B85" s="289"/>
      <c r="C85" s="142" t="s">
        <v>152</v>
      </c>
      <c r="D85" s="142" t="s">
        <v>221</v>
      </c>
      <c r="E85" s="142" t="s">
        <v>153</v>
      </c>
      <c r="F85" s="142" t="s">
        <v>154</v>
      </c>
      <c r="G85" s="142" t="s">
        <v>155</v>
      </c>
      <c r="H85" s="142" t="s">
        <v>156</v>
      </c>
      <c r="I85" s="142" t="s">
        <v>157</v>
      </c>
      <c r="J85" s="142" t="s">
        <v>158</v>
      </c>
      <c r="K85" s="142" t="s">
        <v>222</v>
      </c>
      <c r="L85" s="142" t="s">
        <v>159</v>
      </c>
      <c r="M85" s="142" t="s">
        <v>160</v>
      </c>
      <c r="N85" s="142" t="s">
        <v>161</v>
      </c>
      <c r="O85" s="142" t="s">
        <v>162</v>
      </c>
      <c r="P85" s="142" t="s">
        <v>224</v>
      </c>
      <c r="Q85" s="292"/>
    </row>
    <row r="86" spans="1:17" ht="15" thickTop="1">
      <c r="A86" s="149" t="s">
        <v>211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6"/>
      <c r="O86" s="136"/>
      <c r="P86" s="136"/>
      <c r="Q86" s="137"/>
    </row>
    <row r="87" spans="1:17" ht="14.25">
      <c r="A87" s="149" t="s">
        <v>212</v>
      </c>
      <c r="B87" s="135"/>
      <c r="C87" s="135">
        <v>65100</v>
      </c>
      <c r="D87" s="135"/>
      <c r="E87" s="135">
        <v>200</v>
      </c>
      <c r="F87" s="135"/>
      <c r="G87" s="135">
        <v>250</v>
      </c>
      <c r="H87" s="135"/>
      <c r="I87" s="135"/>
      <c r="J87" s="135"/>
      <c r="K87" s="135"/>
      <c r="L87" s="135"/>
      <c r="M87" s="135"/>
      <c r="N87" s="135"/>
      <c r="O87" s="136"/>
      <c r="P87" s="135"/>
      <c r="Q87" s="136">
        <f aca="true" t="shared" si="5" ref="Q87:Q93">SUM(C87:P87)</f>
        <v>65550</v>
      </c>
    </row>
    <row r="88" spans="1:17" ht="14.25">
      <c r="A88" s="145" t="s">
        <v>217</v>
      </c>
      <c r="B88" s="129"/>
      <c r="C88" s="129"/>
      <c r="D88" s="129"/>
      <c r="E88" s="129"/>
      <c r="F88" s="129"/>
      <c r="G88" s="129">
        <v>150</v>
      </c>
      <c r="H88" s="129"/>
      <c r="I88" s="129"/>
      <c r="J88" s="129"/>
      <c r="K88" s="129"/>
      <c r="L88" s="129"/>
      <c r="M88" s="129"/>
      <c r="N88" s="129"/>
      <c r="O88" s="123"/>
      <c r="P88" s="129"/>
      <c r="Q88" s="123">
        <f t="shared" si="5"/>
        <v>150</v>
      </c>
    </row>
    <row r="89" spans="1:17" ht="14.25">
      <c r="A89" s="149" t="s">
        <v>228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>
        <v>100</v>
      </c>
      <c r="M89" s="129"/>
      <c r="N89" s="129"/>
      <c r="O89" s="123"/>
      <c r="P89" s="129"/>
      <c r="Q89" s="123">
        <f t="shared" si="5"/>
        <v>100</v>
      </c>
    </row>
    <row r="90" spans="1:17" ht="14.25">
      <c r="A90" s="149" t="s">
        <v>516</v>
      </c>
      <c r="B90" s="129"/>
      <c r="C90" s="129">
        <v>46300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23"/>
      <c r="N90" s="129"/>
      <c r="O90" s="123"/>
      <c r="P90" s="129"/>
      <c r="Q90" s="123">
        <f t="shared" si="5"/>
        <v>46300</v>
      </c>
    </row>
    <row r="91" spans="1:17" ht="14.25">
      <c r="A91" s="149" t="s">
        <v>229</v>
      </c>
      <c r="B91" s="129"/>
      <c r="C91" s="129">
        <v>1000</v>
      </c>
      <c r="D91" s="129"/>
      <c r="E91" s="129"/>
      <c r="F91" s="129"/>
      <c r="G91" s="129">
        <v>16000</v>
      </c>
      <c r="H91" s="129"/>
      <c r="I91" s="129"/>
      <c r="J91" s="129"/>
      <c r="K91" s="129"/>
      <c r="L91" s="129">
        <v>10000</v>
      </c>
      <c r="M91" s="123"/>
      <c r="N91" s="129"/>
      <c r="O91" s="123"/>
      <c r="P91" s="129"/>
      <c r="Q91" s="123">
        <f t="shared" si="5"/>
        <v>27000</v>
      </c>
    </row>
    <row r="92" spans="1:17" ht="14.25">
      <c r="A92" s="149" t="s">
        <v>220</v>
      </c>
      <c r="B92" s="123"/>
      <c r="C92" s="129">
        <v>2000</v>
      </c>
      <c r="D92" s="129"/>
      <c r="E92" s="129">
        <v>10000</v>
      </c>
      <c r="F92" s="129"/>
      <c r="G92" s="129"/>
      <c r="H92" s="129">
        <v>30000</v>
      </c>
      <c r="I92" s="129"/>
      <c r="J92" s="129"/>
      <c r="K92" s="129"/>
      <c r="L92" s="129"/>
      <c r="M92" s="129"/>
      <c r="N92" s="129"/>
      <c r="O92" s="123"/>
      <c r="P92" s="129"/>
      <c r="Q92" s="123">
        <f t="shared" si="5"/>
        <v>42000</v>
      </c>
    </row>
    <row r="93" spans="1:17" ht="14.25">
      <c r="A93" s="149" t="s">
        <v>518</v>
      </c>
      <c r="B93" s="123"/>
      <c r="C93" s="129"/>
      <c r="D93" s="129"/>
      <c r="E93" s="129"/>
      <c r="F93" s="129"/>
      <c r="G93" s="129">
        <v>100000</v>
      </c>
      <c r="H93" s="129"/>
      <c r="I93" s="129"/>
      <c r="J93" s="129"/>
      <c r="K93" s="129"/>
      <c r="L93" s="129"/>
      <c r="M93" s="129"/>
      <c r="N93" s="129"/>
      <c r="O93" s="123"/>
      <c r="P93" s="129"/>
      <c r="Q93" s="123">
        <f t="shared" si="5"/>
        <v>100000</v>
      </c>
    </row>
    <row r="94" spans="1:17" ht="14.25">
      <c r="A94" s="149" t="s">
        <v>517</v>
      </c>
      <c r="B94" s="123"/>
      <c r="C94" s="129"/>
      <c r="D94" s="129"/>
      <c r="E94" s="129"/>
      <c r="F94" s="129"/>
      <c r="G94" s="129"/>
      <c r="H94" s="129"/>
      <c r="I94" s="129"/>
      <c r="J94" s="129"/>
      <c r="K94" s="129"/>
      <c r="L94" s="129">
        <v>27000</v>
      </c>
      <c r="M94" s="129"/>
      <c r="N94" s="129"/>
      <c r="O94" s="123"/>
      <c r="P94" s="129"/>
      <c r="Q94" s="123">
        <f>SUM(L94:P94)</f>
        <v>27000</v>
      </c>
    </row>
    <row r="95" spans="1:17" ht="14.25">
      <c r="A95" s="149" t="s">
        <v>213</v>
      </c>
      <c r="B95" s="130"/>
      <c r="C95" s="129">
        <v>19500</v>
      </c>
      <c r="D95" s="129"/>
      <c r="E95" s="129">
        <v>50000</v>
      </c>
      <c r="F95" s="129"/>
      <c r="G95" s="129"/>
      <c r="H95" s="129"/>
      <c r="I95" s="129"/>
      <c r="J95" s="129"/>
      <c r="K95" s="129"/>
      <c r="L95" s="129">
        <v>500</v>
      </c>
      <c r="M95" s="129"/>
      <c r="N95" s="129"/>
      <c r="O95" s="123"/>
      <c r="P95" s="129"/>
      <c r="Q95" s="123">
        <f>SUM(C95:P95)</f>
        <v>70000</v>
      </c>
    </row>
    <row r="96" spans="1:17" ht="14.25">
      <c r="A96" s="144" t="s">
        <v>231</v>
      </c>
      <c r="B96" s="131"/>
      <c r="C96" s="130"/>
      <c r="D96" s="130"/>
      <c r="E96" s="130"/>
      <c r="F96" s="130"/>
      <c r="G96" s="130"/>
      <c r="H96" s="130">
        <v>450</v>
      </c>
      <c r="I96" s="130"/>
      <c r="J96" s="130"/>
      <c r="K96" s="130"/>
      <c r="L96" s="130"/>
      <c r="M96" s="130"/>
      <c r="N96" s="130"/>
      <c r="O96" s="120"/>
      <c r="P96" s="130"/>
      <c r="Q96" s="120">
        <f>SUM(C96:P96)</f>
        <v>450</v>
      </c>
    </row>
    <row r="97" spans="1:17" ht="14.25">
      <c r="A97" s="184" t="s">
        <v>40</v>
      </c>
      <c r="B97" s="111"/>
      <c r="C97" s="132">
        <f>SUM(C87:C96)</f>
        <v>133900</v>
      </c>
      <c r="D97" s="111">
        <v>0</v>
      </c>
      <c r="E97" s="111">
        <f>SUM(E87:E96)</f>
        <v>60200</v>
      </c>
      <c r="F97" s="111">
        <v>0</v>
      </c>
      <c r="G97" s="125">
        <f>SUM(G87:G96)</f>
        <v>116400</v>
      </c>
      <c r="H97" s="111">
        <f>SUM(H87:H96)</f>
        <v>30450</v>
      </c>
      <c r="I97" s="111">
        <v>0</v>
      </c>
      <c r="J97" s="111">
        <v>0</v>
      </c>
      <c r="K97" s="111">
        <v>0</v>
      </c>
      <c r="L97" s="132">
        <f>SUM(L87:L96)</f>
        <v>37600</v>
      </c>
      <c r="M97" s="111">
        <v>0</v>
      </c>
      <c r="N97" s="111">
        <v>0</v>
      </c>
      <c r="O97" s="111">
        <v>0</v>
      </c>
      <c r="P97" s="111">
        <v>0</v>
      </c>
      <c r="Q97" s="125">
        <f>SUM(C97:P97)</f>
        <v>378550</v>
      </c>
    </row>
    <row r="98" spans="1:17" ht="14.25">
      <c r="A98" s="149" t="s">
        <v>214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6"/>
      <c r="N98" s="135"/>
      <c r="O98" s="136"/>
      <c r="P98" s="135"/>
      <c r="Q98" s="136"/>
    </row>
    <row r="99" spans="1:17" ht="14.25">
      <c r="A99" s="149" t="s">
        <v>232</v>
      </c>
      <c r="B99" s="123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3"/>
      <c r="P99" s="129"/>
      <c r="Q99" s="123"/>
    </row>
    <row r="100" spans="1:17" ht="14.25">
      <c r="A100" s="149" t="s">
        <v>519</v>
      </c>
      <c r="B100" s="123"/>
      <c r="C100" s="129">
        <v>263000</v>
      </c>
      <c r="D100" s="129"/>
      <c r="E100" s="129"/>
      <c r="F100" s="129"/>
      <c r="G100" s="129"/>
      <c r="H100" s="129">
        <v>35000</v>
      </c>
      <c r="I100" s="129"/>
      <c r="J100" s="129"/>
      <c r="K100" s="129"/>
      <c r="L100" s="129"/>
      <c r="M100" s="129"/>
      <c r="N100" s="129"/>
      <c r="O100" s="123">
        <v>55000</v>
      </c>
      <c r="P100" s="129"/>
      <c r="Q100" s="123">
        <f>SUM(C100:P100)</f>
        <v>353000</v>
      </c>
    </row>
    <row r="101" spans="1:17" ht="14.25">
      <c r="A101" s="149" t="s">
        <v>230</v>
      </c>
      <c r="B101" s="130"/>
      <c r="C101" s="129"/>
      <c r="D101" s="129"/>
      <c r="E101" s="129"/>
      <c r="F101" s="129"/>
      <c r="G101" s="129"/>
      <c r="H101" s="129">
        <v>47400</v>
      </c>
      <c r="I101" s="129"/>
      <c r="J101" s="129"/>
      <c r="K101" s="129">
        <v>40000</v>
      </c>
      <c r="L101" s="129"/>
      <c r="M101" s="129"/>
      <c r="N101" s="129"/>
      <c r="O101" s="123"/>
      <c r="P101" s="129"/>
      <c r="Q101" s="123">
        <f>SUM(C101:P101)</f>
        <v>87400</v>
      </c>
    </row>
    <row r="102" spans="1:17" ht="14.25">
      <c r="A102" s="144" t="s">
        <v>515</v>
      </c>
      <c r="B102" s="131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>
        <v>120000</v>
      </c>
      <c r="N102" s="130"/>
      <c r="O102" s="120"/>
      <c r="P102" s="130">
        <v>690600</v>
      </c>
      <c r="Q102" s="120">
        <f>SUM(C102:P102)</f>
        <v>810600</v>
      </c>
    </row>
    <row r="103" spans="1:17" ht="14.25">
      <c r="A103" s="184" t="s">
        <v>40</v>
      </c>
      <c r="B103" s="111"/>
      <c r="C103" s="111">
        <f>SUM(C99:C102)</f>
        <v>263000</v>
      </c>
      <c r="D103" s="111">
        <v>0</v>
      </c>
      <c r="E103" s="111">
        <v>0</v>
      </c>
      <c r="F103" s="111">
        <v>0</v>
      </c>
      <c r="G103" s="111">
        <v>0</v>
      </c>
      <c r="H103" s="111">
        <f>SUM(H99:H102)</f>
        <v>82400</v>
      </c>
      <c r="I103" s="111">
        <v>0</v>
      </c>
      <c r="J103" s="111">
        <v>0</v>
      </c>
      <c r="K103" s="111">
        <f>SUM(K99:K102)</f>
        <v>40000</v>
      </c>
      <c r="L103" s="111">
        <v>0</v>
      </c>
      <c r="M103" s="111">
        <f>SUM(M99:M102)</f>
        <v>120000</v>
      </c>
      <c r="N103" s="111">
        <v>0</v>
      </c>
      <c r="O103" s="111">
        <f>SUM(O99:O102)</f>
        <v>55000</v>
      </c>
      <c r="P103" s="111">
        <f>SUM(P99:P102)</f>
        <v>690600</v>
      </c>
      <c r="Q103" s="111">
        <f>SUM(C103:P103)</f>
        <v>1251000</v>
      </c>
    </row>
    <row r="104" spans="1:17" ht="14.25">
      <c r="A104" s="149" t="s">
        <v>215</v>
      </c>
      <c r="B104" s="130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6"/>
      <c r="P104" s="135"/>
      <c r="Q104" s="136"/>
    </row>
    <row r="105" spans="1:17" ht="14.25">
      <c r="A105" s="144" t="s">
        <v>216</v>
      </c>
      <c r="B105" s="131"/>
      <c r="C105" s="130"/>
      <c r="D105" s="130">
        <v>20000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20"/>
      <c r="P105" s="130"/>
      <c r="Q105" s="120">
        <f>SUM(D105:P105)</f>
        <v>20000</v>
      </c>
    </row>
    <row r="106" spans="1:17" ht="14.25">
      <c r="A106" s="143" t="s">
        <v>40</v>
      </c>
      <c r="B106" s="111"/>
      <c r="C106" s="111"/>
      <c r="D106" s="111">
        <f>SUM(D105)</f>
        <v>20000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1"/>
      <c r="Q106" s="111">
        <f>SUM(D106:P106)</f>
        <v>20000</v>
      </c>
    </row>
    <row r="107" spans="1:17" ht="15" thickBot="1">
      <c r="A107" s="188" t="s">
        <v>41</v>
      </c>
      <c r="B107" s="148">
        <v>102886</v>
      </c>
      <c r="C107" s="148">
        <v>2497644.47</v>
      </c>
      <c r="D107" s="148">
        <v>25000</v>
      </c>
      <c r="E107" s="148">
        <v>903898</v>
      </c>
      <c r="F107" s="148">
        <v>200050</v>
      </c>
      <c r="G107" s="148">
        <v>586386.97</v>
      </c>
      <c r="H107" s="148">
        <v>682770.09</v>
      </c>
      <c r="I107" s="148">
        <v>305000</v>
      </c>
      <c r="J107" s="148">
        <v>20393</v>
      </c>
      <c r="K107" s="148">
        <v>100000</v>
      </c>
      <c r="L107" s="148">
        <v>670034.76</v>
      </c>
      <c r="M107" s="148">
        <v>349768.44</v>
      </c>
      <c r="N107" s="148">
        <v>4165</v>
      </c>
      <c r="O107" s="148">
        <v>55000</v>
      </c>
      <c r="P107" s="148">
        <v>690600</v>
      </c>
      <c r="Q107" s="148">
        <f>SUM(B107:P107)</f>
        <v>7193596.73</v>
      </c>
    </row>
    <row r="108" ht="15" thickTop="1"/>
  </sheetData>
  <mergeCells count="25">
    <mergeCell ref="N44:O44"/>
    <mergeCell ref="C44:E44"/>
    <mergeCell ref="G44:H44"/>
    <mergeCell ref="I44:J44"/>
    <mergeCell ref="L44:M44"/>
    <mergeCell ref="A1:Q1"/>
    <mergeCell ref="A2:Q2"/>
    <mergeCell ref="N5:O5"/>
    <mergeCell ref="B5:B6"/>
    <mergeCell ref="C5:E5"/>
    <mergeCell ref="I5:J5"/>
    <mergeCell ref="L5:M5"/>
    <mergeCell ref="A3:Q3"/>
    <mergeCell ref="G5:H5"/>
    <mergeCell ref="A4:IV4"/>
    <mergeCell ref="B44:B45"/>
    <mergeCell ref="B84:B85"/>
    <mergeCell ref="Q5:Q6"/>
    <mergeCell ref="Q84:Q85"/>
    <mergeCell ref="C84:E84"/>
    <mergeCell ref="I84:J84"/>
    <mergeCell ref="L84:M84"/>
    <mergeCell ref="N84:O84"/>
    <mergeCell ref="G84:H84"/>
    <mergeCell ref="Q44:Q45"/>
  </mergeCells>
  <printOptions/>
  <pageMargins left="0.2" right="0.2" top="0.23" bottom="0.16" header="0.29" footer="0.19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9">
      <selection activeCell="D25" sqref="D25"/>
    </sheetView>
  </sheetViews>
  <sheetFormatPr defaultColWidth="9.140625" defaultRowHeight="12.75"/>
  <cols>
    <col min="1" max="1" width="6.421875" style="190" customWidth="1"/>
    <col min="2" max="2" width="11.140625" style="190" customWidth="1"/>
    <col min="3" max="3" width="11.57421875" style="200" customWidth="1"/>
    <col min="4" max="4" width="45.8515625" style="190" customWidth="1"/>
    <col min="5" max="5" width="15.8515625" style="189" customWidth="1"/>
    <col min="6" max="16384" width="9.140625" style="190" customWidth="1"/>
  </cols>
  <sheetData>
    <row r="1" spans="1:5" s="241" customFormat="1" ht="21.75">
      <c r="A1" s="257" t="s">
        <v>474</v>
      </c>
      <c r="B1" s="257"/>
      <c r="C1" s="257"/>
      <c r="D1" s="257"/>
      <c r="E1" s="257"/>
    </row>
    <row r="2" spans="1:5" s="241" customFormat="1" ht="21.75">
      <c r="A2" s="257" t="s">
        <v>527</v>
      </c>
      <c r="B2" s="257"/>
      <c r="C2" s="257"/>
      <c r="D2" s="257"/>
      <c r="E2" s="257"/>
    </row>
    <row r="3" spans="1:5" s="241" customFormat="1" ht="21.75">
      <c r="A3" s="242" t="s">
        <v>341</v>
      </c>
      <c r="B3" s="242" t="s">
        <v>342</v>
      </c>
      <c r="C3" s="243" t="s">
        <v>343</v>
      </c>
      <c r="D3" s="242" t="s">
        <v>344</v>
      </c>
      <c r="E3" s="244" t="s">
        <v>345</v>
      </c>
    </row>
    <row r="4" spans="1:5" s="241" customFormat="1" ht="21.75">
      <c r="A4" s="245">
        <v>1</v>
      </c>
      <c r="B4" s="246">
        <v>239589</v>
      </c>
      <c r="C4" s="247" t="s">
        <v>429</v>
      </c>
      <c r="D4" s="245" t="s">
        <v>430</v>
      </c>
      <c r="E4" s="248">
        <v>50000</v>
      </c>
    </row>
    <row r="5" spans="1:5" s="241" customFormat="1" ht="21.75">
      <c r="A5" s="245">
        <v>2</v>
      </c>
      <c r="B5" s="246">
        <v>239591</v>
      </c>
      <c r="C5" s="247" t="s">
        <v>431</v>
      </c>
      <c r="D5" s="245" t="s">
        <v>432</v>
      </c>
      <c r="E5" s="248">
        <v>50000</v>
      </c>
    </row>
    <row r="6" spans="1:5" s="241" customFormat="1" ht="21.75">
      <c r="A6" s="245">
        <v>3</v>
      </c>
      <c r="B6" s="246">
        <v>239855</v>
      </c>
      <c r="C6" s="247" t="s">
        <v>433</v>
      </c>
      <c r="D6" s="245" t="s">
        <v>434</v>
      </c>
      <c r="E6" s="248">
        <v>44000</v>
      </c>
    </row>
    <row r="7" spans="1:5" s="241" customFormat="1" ht="21.75">
      <c r="A7" s="245">
        <v>4</v>
      </c>
      <c r="B7" s="246">
        <v>239911</v>
      </c>
      <c r="C7" s="247" t="s">
        <v>435</v>
      </c>
      <c r="D7" s="245" t="s">
        <v>436</v>
      </c>
      <c r="E7" s="248">
        <v>40000</v>
      </c>
    </row>
    <row r="8" spans="1:5" s="241" customFormat="1" ht="21.75">
      <c r="A8" s="245">
        <v>5</v>
      </c>
      <c r="B8" s="246">
        <v>239759</v>
      </c>
      <c r="C8" s="247" t="s">
        <v>437</v>
      </c>
      <c r="D8" s="245" t="s">
        <v>438</v>
      </c>
      <c r="E8" s="248">
        <v>16000</v>
      </c>
    </row>
    <row r="9" spans="1:5" s="241" customFormat="1" ht="21.75">
      <c r="A9" s="245">
        <v>6</v>
      </c>
      <c r="B9" s="246">
        <v>239492</v>
      </c>
      <c r="C9" s="247" t="s">
        <v>439</v>
      </c>
      <c r="D9" s="245" t="s">
        <v>440</v>
      </c>
      <c r="E9" s="248">
        <v>24000</v>
      </c>
    </row>
    <row r="10" spans="1:5" s="241" customFormat="1" ht="21.75">
      <c r="A10" s="245">
        <v>7</v>
      </c>
      <c r="B10" s="246">
        <v>239589</v>
      </c>
      <c r="C10" s="247" t="s">
        <v>441</v>
      </c>
      <c r="D10" s="245" t="s">
        <v>442</v>
      </c>
      <c r="E10" s="248">
        <v>76000</v>
      </c>
    </row>
    <row r="11" spans="1:5" s="241" customFormat="1" ht="21.75">
      <c r="A11" s="245">
        <v>8</v>
      </c>
      <c r="B11" s="246">
        <v>239492</v>
      </c>
      <c r="C11" s="247" t="s">
        <v>443</v>
      </c>
      <c r="D11" s="245" t="s">
        <v>444</v>
      </c>
      <c r="E11" s="248">
        <v>40000</v>
      </c>
    </row>
    <row r="12" spans="1:5" s="241" customFormat="1" ht="21.75">
      <c r="A12" s="245">
        <v>9</v>
      </c>
      <c r="B12" s="246">
        <v>239496</v>
      </c>
      <c r="C12" s="247" t="s">
        <v>445</v>
      </c>
      <c r="D12" s="245" t="s">
        <v>446</v>
      </c>
      <c r="E12" s="248">
        <v>30000</v>
      </c>
    </row>
    <row r="13" spans="1:5" s="241" customFormat="1" ht="21.75">
      <c r="A13" s="245">
        <v>10</v>
      </c>
      <c r="B13" s="246">
        <v>239776</v>
      </c>
      <c r="C13" s="247" t="s">
        <v>447</v>
      </c>
      <c r="D13" s="245" t="s">
        <v>448</v>
      </c>
      <c r="E13" s="248">
        <v>30000</v>
      </c>
    </row>
    <row r="14" spans="1:5" s="241" customFormat="1" ht="21.75">
      <c r="A14" s="245">
        <v>11</v>
      </c>
      <c r="B14" s="246">
        <v>239914</v>
      </c>
      <c r="C14" s="247" t="s">
        <v>449</v>
      </c>
      <c r="D14" s="245" t="s">
        <v>450</v>
      </c>
      <c r="E14" s="248">
        <v>100000</v>
      </c>
    </row>
    <row r="15" spans="1:5" s="241" customFormat="1" ht="21.75">
      <c r="A15" s="245">
        <v>12</v>
      </c>
      <c r="B15" s="246">
        <v>239894</v>
      </c>
      <c r="C15" s="247" t="s">
        <v>451</v>
      </c>
      <c r="D15" s="245" t="s">
        <v>452</v>
      </c>
      <c r="E15" s="248">
        <v>40000</v>
      </c>
    </row>
    <row r="16" spans="1:5" s="241" customFormat="1" ht="21.75">
      <c r="A16" s="245">
        <v>13</v>
      </c>
      <c r="B16" s="246">
        <v>239694</v>
      </c>
      <c r="C16" s="247" t="s">
        <v>453</v>
      </c>
      <c r="D16" s="245" t="s">
        <v>454</v>
      </c>
      <c r="E16" s="248">
        <v>20000</v>
      </c>
    </row>
    <row r="17" spans="1:5" s="241" customFormat="1" ht="21.75">
      <c r="A17" s="245">
        <v>14</v>
      </c>
      <c r="B17" s="246">
        <v>239728</v>
      </c>
      <c r="C17" s="247" t="s">
        <v>455</v>
      </c>
      <c r="D17" s="245" t="s">
        <v>456</v>
      </c>
      <c r="E17" s="248">
        <v>39000</v>
      </c>
    </row>
    <row r="18" spans="1:5" s="241" customFormat="1" ht="21.75">
      <c r="A18" s="245">
        <v>15</v>
      </c>
      <c r="B18" s="246">
        <v>239457</v>
      </c>
      <c r="C18" s="247" t="s">
        <v>457</v>
      </c>
      <c r="D18" s="245" t="s">
        <v>458</v>
      </c>
      <c r="E18" s="248">
        <v>30000</v>
      </c>
    </row>
    <row r="19" spans="1:5" s="241" customFormat="1" ht="21.75">
      <c r="A19" s="245">
        <v>16</v>
      </c>
      <c r="B19" s="246">
        <v>239616</v>
      </c>
      <c r="C19" s="247" t="s">
        <v>459</v>
      </c>
      <c r="D19" s="245" t="s">
        <v>460</v>
      </c>
      <c r="E19" s="248">
        <v>70000</v>
      </c>
    </row>
    <row r="20" spans="1:5" s="241" customFormat="1" ht="21.75">
      <c r="A20" s="245">
        <v>17</v>
      </c>
      <c r="B20" s="246">
        <v>239559</v>
      </c>
      <c r="C20" s="247" t="s">
        <v>461</v>
      </c>
      <c r="D20" s="245" t="s">
        <v>462</v>
      </c>
      <c r="E20" s="248">
        <v>100000</v>
      </c>
    </row>
    <row r="21" spans="1:5" s="241" customFormat="1" ht="21.75">
      <c r="A21" s="245">
        <v>18</v>
      </c>
      <c r="B21" s="246">
        <v>239590</v>
      </c>
      <c r="C21" s="247" t="s">
        <v>463</v>
      </c>
      <c r="D21" s="245" t="s">
        <v>464</v>
      </c>
      <c r="E21" s="248">
        <v>13000</v>
      </c>
    </row>
    <row r="22" spans="1:5" s="241" customFormat="1" ht="21.75">
      <c r="A22" s="245">
        <v>19</v>
      </c>
      <c r="B22" s="246">
        <v>237770</v>
      </c>
      <c r="C22" s="247" t="s">
        <v>465</v>
      </c>
      <c r="D22" s="245" t="s">
        <v>466</v>
      </c>
      <c r="E22" s="248">
        <v>13780</v>
      </c>
    </row>
    <row r="23" spans="1:5" s="241" customFormat="1" ht="21.75">
      <c r="A23" s="245">
        <v>20</v>
      </c>
      <c r="B23" s="246">
        <v>237770</v>
      </c>
      <c r="C23" s="247" t="s">
        <v>380</v>
      </c>
      <c r="D23" s="245" t="s">
        <v>467</v>
      </c>
      <c r="E23" s="248">
        <v>8780</v>
      </c>
    </row>
    <row r="24" spans="1:5" s="241" customFormat="1" ht="21.75">
      <c r="A24" s="245">
        <v>21</v>
      </c>
      <c r="B24" s="246">
        <v>239582</v>
      </c>
      <c r="C24" s="247" t="s">
        <v>468</v>
      </c>
      <c r="D24" s="245" t="s">
        <v>469</v>
      </c>
      <c r="E24" s="248">
        <v>60000</v>
      </c>
    </row>
    <row r="25" spans="1:5" s="241" customFormat="1" ht="21.75">
      <c r="A25" s="245">
        <v>22</v>
      </c>
      <c r="B25" s="246">
        <v>239499</v>
      </c>
      <c r="C25" s="247" t="s">
        <v>470</v>
      </c>
      <c r="D25" s="245" t="s">
        <v>471</v>
      </c>
      <c r="E25" s="248">
        <v>24000</v>
      </c>
    </row>
    <row r="26" spans="1:5" s="241" customFormat="1" ht="21.75">
      <c r="A26" s="245">
        <v>23</v>
      </c>
      <c r="B26" s="246">
        <v>239512</v>
      </c>
      <c r="C26" s="247" t="s">
        <v>472</v>
      </c>
      <c r="D26" s="245" t="s">
        <v>473</v>
      </c>
      <c r="E26" s="248">
        <v>26000</v>
      </c>
    </row>
    <row r="27" spans="1:5" s="241" customFormat="1" ht="21.75">
      <c r="A27" s="256" t="s">
        <v>22</v>
      </c>
      <c r="B27" s="256"/>
      <c r="C27" s="256"/>
      <c r="D27" s="256"/>
      <c r="E27" s="249">
        <f>SUM(E4:E26)</f>
        <v>944560</v>
      </c>
    </row>
    <row r="28" spans="3:5" s="241" customFormat="1" ht="21.75">
      <c r="C28" s="250"/>
      <c r="E28" s="251"/>
    </row>
    <row r="29" spans="3:5" s="241" customFormat="1" ht="21.75">
      <c r="C29" s="250"/>
      <c r="E29" s="251"/>
    </row>
    <row r="30" spans="1:6" s="241" customFormat="1" ht="23.25">
      <c r="A30" s="255" t="s">
        <v>530</v>
      </c>
      <c r="B30" s="255"/>
      <c r="C30" s="255"/>
      <c r="D30" s="255"/>
      <c r="E30" s="255"/>
      <c r="F30" s="255"/>
    </row>
    <row r="31" spans="1:6" s="241" customFormat="1" ht="23.25">
      <c r="A31" s="255" t="s">
        <v>427</v>
      </c>
      <c r="B31" s="255"/>
      <c r="C31" s="255"/>
      <c r="D31" s="255"/>
      <c r="E31" s="255"/>
      <c r="F31" s="255"/>
    </row>
    <row r="32" spans="1:6" s="241" customFormat="1" ht="23.25">
      <c r="A32" s="255" t="s">
        <v>428</v>
      </c>
      <c r="B32" s="255"/>
      <c r="C32" s="255"/>
      <c r="D32" s="255"/>
      <c r="E32" s="255"/>
      <c r="F32" s="255"/>
    </row>
  </sheetData>
  <mergeCells count="6">
    <mergeCell ref="A31:F31"/>
    <mergeCell ref="A32:F32"/>
    <mergeCell ref="A27:D27"/>
    <mergeCell ref="A1:E1"/>
    <mergeCell ref="A2:E2"/>
    <mergeCell ref="A30:F30"/>
  </mergeCells>
  <printOptions/>
  <pageMargins left="0.46" right="0.38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9.140625" style="190" customWidth="1"/>
    <col min="2" max="2" width="35.00390625" style="190" customWidth="1"/>
    <col min="3" max="3" width="17.421875" style="190" customWidth="1"/>
    <col min="4" max="4" width="12.421875" style="190" customWidth="1"/>
    <col min="5" max="16384" width="9.140625" style="190" customWidth="1"/>
  </cols>
  <sheetData>
    <row r="1" spans="1:5" ht="23.25">
      <c r="A1" s="258" t="s">
        <v>521</v>
      </c>
      <c r="B1" s="258"/>
      <c r="C1" s="258"/>
      <c r="D1" s="258"/>
      <c r="E1" s="76"/>
    </row>
    <row r="2" spans="1:5" ht="23.25">
      <c r="A2" s="258" t="s">
        <v>522</v>
      </c>
      <c r="B2" s="258"/>
      <c r="C2" s="258"/>
      <c r="D2" s="258"/>
      <c r="E2" s="76"/>
    </row>
    <row r="3" spans="1:4" ht="23.25">
      <c r="A3" s="258" t="s">
        <v>482</v>
      </c>
      <c r="B3" s="258"/>
      <c r="C3" s="258"/>
      <c r="D3" s="258"/>
    </row>
    <row r="5" spans="1:4" ht="23.25">
      <c r="A5" s="191" t="s">
        <v>341</v>
      </c>
      <c r="B5" s="191" t="s">
        <v>27</v>
      </c>
      <c r="C5" s="191" t="s">
        <v>78</v>
      </c>
      <c r="D5" s="191" t="s">
        <v>483</v>
      </c>
    </row>
    <row r="6" spans="1:4" ht="23.25">
      <c r="A6" s="203">
        <v>1</v>
      </c>
      <c r="B6" s="204" t="s">
        <v>484</v>
      </c>
      <c r="C6" s="205">
        <v>100000</v>
      </c>
      <c r="D6" s="204"/>
    </row>
    <row r="7" spans="1:4" ht="23.25">
      <c r="A7" s="206">
        <v>2</v>
      </c>
      <c r="B7" s="207" t="s">
        <v>485</v>
      </c>
      <c r="C7" s="208">
        <v>100000</v>
      </c>
      <c r="D7" s="207"/>
    </row>
    <row r="8" spans="1:4" ht="23.25">
      <c r="A8" s="206">
        <v>3</v>
      </c>
      <c r="B8" s="207" t="s">
        <v>486</v>
      </c>
      <c r="C8" s="208">
        <v>100000</v>
      </c>
      <c r="D8" s="207"/>
    </row>
    <row r="9" spans="1:4" ht="23.25">
      <c r="A9" s="206">
        <v>4</v>
      </c>
      <c r="B9" s="207" t="s">
        <v>487</v>
      </c>
      <c r="C9" s="208">
        <v>100000</v>
      </c>
      <c r="D9" s="207"/>
    </row>
    <row r="10" spans="1:4" ht="23.25">
      <c r="A10" s="206">
        <v>5</v>
      </c>
      <c r="B10" s="207" t="s">
        <v>488</v>
      </c>
      <c r="C10" s="208">
        <v>100000</v>
      </c>
      <c r="D10" s="207"/>
    </row>
    <row r="11" spans="1:4" ht="23.25">
      <c r="A11" s="206">
        <v>6</v>
      </c>
      <c r="B11" s="207" t="s">
        <v>489</v>
      </c>
      <c r="C11" s="208">
        <v>100000</v>
      </c>
      <c r="D11" s="207"/>
    </row>
    <row r="12" spans="1:4" ht="23.25">
      <c r="A12" s="206">
        <v>7</v>
      </c>
      <c r="B12" s="207" t="s">
        <v>490</v>
      </c>
      <c r="C12" s="208">
        <v>100000</v>
      </c>
      <c r="D12" s="207"/>
    </row>
    <row r="13" spans="1:4" ht="23.25">
      <c r="A13" s="206">
        <v>8</v>
      </c>
      <c r="B13" s="207" t="s">
        <v>491</v>
      </c>
      <c r="C13" s="208">
        <v>100000</v>
      </c>
      <c r="D13" s="207"/>
    </row>
    <row r="14" spans="1:4" ht="23.25">
      <c r="A14" s="206">
        <v>9</v>
      </c>
      <c r="B14" s="207" t="s">
        <v>492</v>
      </c>
      <c r="C14" s="208">
        <v>100000</v>
      </c>
      <c r="D14" s="207"/>
    </row>
    <row r="15" spans="1:4" ht="23.25">
      <c r="A15" s="206">
        <v>10</v>
      </c>
      <c r="B15" s="207" t="s">
        <v>493</v>
      </c>
      <c r="C15" s="208">
        <v>100000</v>
      </c>
      <c r="D15" s="207"/>
    </row>
    <row r="16" spans="1:4" ht="23.25">
      <c r="A16" s="209">
        <v>11</v>
      </c>
      <c r="B16" s="210" t="s">
        <v>494</v>
      </c>
      <c r="C16" s="211">
        <v>100000</v>
      </c>
      <c r="D16" s="210"/>
    </row>
    <row r="17" spans="3:4" ht="24" thickBot="1">
      <c r="C17" s="212">
        <f>SUM(C6:C16)</f>
        <v>1100000</v>
      </c>
      <c r="D17" s="213"/>
    </row>
    <row r="18" ht="24" thickTop="1"/>
    <row r="20" spans="1:4" ht="23.25">
      <c r="A20" s="190" t="s">
        <v>495</v>
      </c>
      <c r="D20" s="190" t="s">
        <v>496</v>
      </c>
    </row>
    <row r="21" spans="1:3" ht="23.25">
      <c r="A21" s="190" t="s">
        <v>497</v>
      </c>
      <c r="C21" s="190" t="s">
        <v>523</v>
      </c>
    </row>
    <row r="22" spans="1:3" ht="23.25">
      <c r="A22" s="190" t="s">
        <v>498</v>
      </c>
      <c r="C22" s="190" t="s">
        <v>499</v>
      </c>
    </row>
  </sheetData>
  <mergeCells count="3">
    <mergeCell ref="A3:D3"/>
    <mergeCell ref="A1:D1"/>
    <mergeCell ref="A2:D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6.421875" style="190" customWidth="1"/>
    <col min="2" max="2" width="11.140625" style="190" customWidth="1"/>
    <col min="3" max="3" width="11.57421875" style="200" customWidth="1"/>
    <col min="4" max="4" width="43.00390625" style="190" customWidth="1"/>
    <col min="5" max="5" width="14.00390625" style="189" customWidth="1"/>
    <col min="6" max="6" width="10.28125" style="189" bestFit="1" customWidth="1"/>
    <col min="7" max="16384" width="9.140625" style="190" customWidth="1"/>
  </cols>
  <sheetData>
    <row r="1" spans="1:6" ht="23.25">
      <c r="A1" s="258" t="s">
        <v>521</v>
      </c>
      <c r="B1" s="258"/>
      <c r="C1" s="258"/>
      <c r="D1" s="258"/>
      <c r="E1" s="258"/>
      <c r="F1" s="258"/>
    </row>
    <row r="2" spans="1:6" ht="23.25">
      <c r="A2" s="258" t="s">
        <v>522</v>
      </c>
      <c r="B2" s="258"/>
      <c r="C2" s="258"/>
      <c r="D2" s="258"/>
      <c r="E2" s="258"/>
      <c r="F2" s="258"/>
    </row>
    <row r="3" spans="1:6" ht="23.25">
      <c r="A3" s="225" t="s">
        <v>528</v>
      </c>
      <c r="B3" s="225"/>
      <c r="C3" s="225"/>
      <c r="D3" s="225"/>
      <c r="E3" s="225"/>
      <c r="F3" s="225"/>
    </row>
    <row r="4" spans="1:6" ht="23.25">
      <c r="A4" s="191" t="s">
        <v>341</v>
      </c>
      <c r="B4" s="191" t="s">
        <v>342</v>
      </c>
      <c r="C4" s="192" t="s">
        <v>343</v>
      </c>
      <c r="D4" s="191" t="s">
        <v>344</v>
      </c>
      <c r="E4" s="193" t="s">
        <v>345</v>
      </c>
      <c r="F4" s="193" t="s">
        <v>346</v>
      </c>
    </row>
    <row r="5" spans="1:6" ht="23.25">
      <c r="A5" s="194">
        <v>1</v>
      </c>
      <c r="B5" s="195">
        <v>16233</v>
      </c>
      <c r="C5" s="196" t="s">
        <v>347</v>
      </c>
      <c r="D5" s="194" t="s">
        <v>348</v>
      </c>
      <c r="E5" s="197">
        <v>47300</v>
      </c>
      <c r="F5" s="197">
        <v>238</v>
      </c>
    </row>
    <row r="6" spans="1:6" ht="23.25">
      <c r="A6" s="194">
        <v>2</v>
      </c>
      <c r="B6" s="195">
        <v>16233</v>
      </c>
      <c r="C6" s="196" t="s">
        <v>349</v>
      </c>
      <c r="D6" s="194" t="s">
        <v>350</v>
      </c>
      <c r="E6" s="197">
        <v>100000</v>
      </c>
      <c r="F6" s="197">
        <v>250</v>
      </c>
    </row>
    <row r="7" spans="1:6" ht="23.25">
      <c r="A7" s="194">
        <v>3</v>
      </c>
      <c r="B7" s="195">
        <v>17025</v>
      </c>
      <c r="C7" s="196" t="s">
        <v>351</v>
      </c>
      <c r="D7" s="194" t="s">
        <v>352</v>
      </c>
      <c r="E7" s="197">
        <v>40000</v>
      </c>
      <c r="F7" s="197">
        <v>338</v>
      </c>
    </row>
    <row r="8" spans="1:6" ht="23.25">
      <c r="A8" s="194">
        <v>4</v>
      </c>
      <c r="B8" s="195">
        <v>17025</v>
      </c>
      <c r="C8" s="196" t="s">
        <v>353</v>
      </c>
      <c r="D8" s="194" t="s">
        <v>354</v>
      </c>
      <c r="E8" s="197">
        <v>40000</v>
      </c>
      <c r="F8" s="197">
        <v>163</v>
      </c>
    </row>
    <row r="9" spans="1:6" ht="23.25">
      <c r="A9" s="194">
        <v>5</v>
      </c>
      <c r="B9" s="195">
        <v>17165</v>
      </c>
      <c r="C9" s="196" t="s">
        <v>355</v>
      </c>
      <c r="D9" s="194" t="s">
        <v>356</v>
      </c>
      <c r="E9" s="197">
        <v>60000</v>
      </c>
      <c r="F9" s="197">
        <v>5250</v>
      </c>
    </row>
    <row r="10" spans="1:6" ht="23.25">
      <c r="A10" s="194">
        <v>6</v>
      </c>
      <c r="B10" s="195">
        <v>17430</v>
      </c>
      <c r="C10" s="196" t="s">
        <v>357</v>
      </c>
      <c r="D10" s="194" t="s">
        <v>358</v>
      </c>
      <c r="E10" s="197">
        <v>30000</v>
      </c>
      <c r="F10" s="197">
        <v>375</v>
      </c>
    </row>
    <row r="11" spans="1:6" ht="23.25">
      <c r="A11" s="194">
        <v>7</v>
      </c>
      <c r="B11" s="195">
        <v>17430</v>
      </c>
      <c r="C11" s="196" t="s">
        <v>359</v>
      </c>
      <c r="D11" s="194" t="s">
        <v>360</v>
      </c>
      <c r="E11" s="197">
        <v>30000</v>
      </c>
      <c r="F11" s="197">
        <v>188</v>
      </c>
    </row>
    <row r="12" spans="1:6" ht="23.25">
      <c r="A12" s="194">
        <v>8</v>
      </c>
      <c r="B12" s="195">
        <v>17430</v>
      </c>
      <c r="C12" s="196" t="s">
        <v>361</v>
      </c>
      <c r="D12" s="194" t="s">
        <v>362</v>
      </c>
      <c r="E12" s="197">
        <v>20000</v>
      </c>
      <c r="F12" s="197">
        <v>250</v>
      </c>
    </row>
    <row r="13" spans="1:6" ht="23.25">
      <c r="A13" s="194">
        <v>9</v>
      </c>
      <c r="B13" s="195">
        <v>17508</v>
      </c>
      <c r="C13" s="196" t="s">
        <v>363</v>
      </c>
      <c r="D13" s="194" t="s">
        <v>364</v>
      </c>
      <c r="E13" s="197">
        <v>14000</v>
      </c>
      <c r="F13" s="197">
        <v>88</v>
      </c>
    </row>
    <row r="14" spans="1:6" ht="23.25">
      <c r="A14" s="194">
        <v>10</v>
      </c>
      <c r="B14" s="195">
        <v>17701</v>
      </c>
      <c r="C14" s="196" t="s">
        <v>365</v>
      </c>
      <c r="D14" s="194" t="s">
        <v>366</v>
      </c>
      <c r="E14" s="197">
        <v>23000</v>
      </c>
      <c r="F14" s="197">
        <v>288</v>
      </c>
    </row>
    <row r="15" spans="1:6" ht="23.25">
      <c r="A15" s="194">
        <v>11</v>
      </c>
      <c r="B15" s="195">
        <v>17760</v>
      </c>
      <c r="C15" s="196" t="s">
        <v>367</v>
      </c>
      <c r="D15" s="194" t="s">
        <v>368</v>
      </c>
      <c r="E15" s="197">
        <v>30000</v>
      </c>
      <c r="F15" s="197">
        <v>1125</v>
      </c>
    </row>
    <row r="16" spans="1:6" ht="23.25">
      <c r="A16" s="194">
        <v>12</v>
      </c>
      <c r="B16" s="195">
        <v>17931</v>
      </c>
      <c r="C16" s="196" t="s">
        <v>369</v>
      </c>
      <c r="D16" s="194" t="s">
        <v>370</v>
      </c>
      <c r="E16" s="197">
        <v>40000</v>
      </c>
      <c r="F16" s="197">
        <v>1858</v>
      </c>
    </row>
    <row r="17" spans="1:6" ht="23.25">
      <c r="A17" s="194">
        <v>13</v>
      </c>
      <c r="B17" s="195">
        <v>18079</v>
      </c>
      <c r="C17" s="196" t="s">
        <v>371</v>
      </c>
      <c r="D17" s="194" t="s">
        <v>372</v>
      </c>
      <c r="E17" s="197">
        <v>15000</v>
      </c>
      <c r="F17" s="197">
        <v>750</v>
      </c>
    </row>
    <row r="18" spans="1:6" ht="23.25">
      <c r="A18" s="194">
        <v>14</v>
      </c>
      <c r="B18" s="195">
        <v>18083</v>
      </c>
      <c r="C18" s="196" t="s">
        <v>373</v>
      </c>
      <c r="D18" s="194" t="s">
        <v>350</v>
      </c>
      <c r="E18" s="197">
        <v>10000</v>
      </c>
      <c r="F18" s="197">
        <v>125</v>
      </c>
    </row>
    <row r="19" spans="1:6" ht="23.25">
      <c r="A19" s="194">
        <v>15</v>
      </c>
      <c r="B19" s="195">
        <v>18219</v>
      </c>
      <c r="C19" s="196" t="s">
        <v>374</v>
      </c>
      <c r="D19" s="194" t="s">
        <v>375</v>
      </c>
      <c r="E19" s="197">
        <v>25000</v>
      </c>
      <c r="F19" s="197">
        <v>313</v>
      </c>
    </row>
    <row r="20" spans="1:6" ht="23.25">
      <c r="A20" s="194">
        <v>16</v>
      </c>
      <c r="B20" s="195">
        <v>18259</v>
      </c>
      <c r="C20" s="196" t="s">
        <v>376</v>
      </c>
      <c r="D20" s="194" t="s">
        <v>364</v>
      </c>
      <c r="E20" s="197">
        <v>7000</v>
      </c>
      <c r="F20" s="197">
        <v>88</v>
      </c>
    </row>
    <row r="21" spans="1:6" ht="23.25">
      <c r="A21" s="194">
        <v>17</v>
      </c>
      <c r="B21" s="195">
        <v>18498</v>
      </c>
      <c r="C21" s="196" t="s">
        <v>377</v>
      </c>
      <c r="D21" s="194" t="s">
        <v>378</v>
      </c>
      <c r="E21" s="197">
        <v>13000</v>
      </c>
      <c r="F21" s="197">
        <v>82</v>
      </c>
    </row>
    <row r="22" spans="1:6" ht="23.25">
      <c r="A22" s="194">
        <v>18</v>
      </c>
      <c r="B22" s="195">
        <v>18499</v>
      </c>
      <c r="C22" s="196" t="s">
        <v>379</v>
      </c>
      <c r="D22" s="194" t="s">
        <v>360</v>
      </c>
      <c r="E22" s="197">
        <v>14000</v>
      </c>
      <c r="F22" s="197">
        <v>175</v>
      </c>
    </row>
    <row r="23" spans="1:6" ht="23.25">
      <c r="A23" s="194">
        <v>19</v>
      </c>
      <c r="B23" s="195">
        <v>237770</v>
      </c>
      <c r="C23" s="196" t="s">
        <v>380</v>
      </c>
      <c r="D23" s="194" t="s">
        <v>381</v>
      </c>
      <c r="E23" s="197">
        <v>25000</v>
      </c>
      <c r="F23" s="197">
        <v>1151</v>
      </c>
    </row>
    <row r="24" spans="1:6" ht="23.25">
      <c r="A24" s="194">
        <v>20</v>
      </c>
      <c r="B24" s="195">
        <v>18820</v>
      </c>
      <c r="C24" s="196" t="s">
        <v>382</v>
      </c>
      <c r="D24" s="194" t="s">
        <v>362</v>
      </c>
      <c r="E24" s="197">
        <v>9000</v>
      </c>
      <c r="F24" s="197">
        <v>113</v>
      </c>
    </row>
    <row r="25" spans="1:6" ht="23.25">
      <c r="A25" s="194">
        <v>21</v>
      </c>
      <c r="B25" s="195">
        <v>18820</v>
      </c>
      <c r="C25" s="196" t="s">
        <v>383</v>
      </c>
      <c r="D25" s="194" t="s">
        <v>384</v>
      </c>
      <c r="E25" s="197">
        <v>26000</v>
      </c>
      <c r="F25" s="197">
        <v>163</v>
      </c>
    </row>
    <row r="26" spans="1:6" ht="23.25">
      <c r="A26" s="194">
        <v>22</v>
      </c>
      <c r="B26" s="195">
        <v>18825</v>
      </c>
      <c r="C26" s="196" t="s">
        <v>385</v>
      </c>
      <c r="D26" s="194" t="s">
        <v>362</v>
      </c>
      <c r="E26" s="197">
        <v>15000</v>
      </c>
      <c r="F26" s="197">
        <v>188</v>
      </c>
    </row>
    <row r="27" spans="1:6" ht="23.25">
      <c r="A27" s="194">
        <v>23</v>
      </c>
      <c r="B27" s="195">
        <v>18910</v>
      </c>
      <c r="C27" s="196" t="s">
        <v>386</v>
      </c>
      <c r="D27" s="194" t="s">
        <v>387</v>
      </c>
      <c r="E27" s="197">
        <v>39000</v>
      </c>
      <c r="F27" s="197">
        <v>1219</v>
      </c>
    </row>
    <row r="28" spans="1:6" ht="23.25">
      <c r="A28" s="194">
        <v>24</v>
      </c>
      <c r="B28" s="195">
        <v>18974</v>
      </c>
      <c r="C28" s="196" t="s">
        <v>388</v>
      </c>
      <c r="D28" s="194" t="s">
        <v>389</v>
      </c>
      <c r="E28" s="197">
        <v>25000</v>
      </c>
      <c r="F28" s="197">
        <v>313</v>
      </c>
    </row>
    <row r="29" spans="1:6" ht="23.25">
      <c r="A29" s="194">
        <v>25</v>
      </c>
      <c r="B29" s="195">
        <v>19192</v>
      </c>
      <c r="C29" s="196" t="s">
        <v>390</v>
      </c>
      <c r="D29" s="194" t="s">
        <v>391</v>
      </c>
      <c r="E29" s="197">
        <v>16000</v>
      </c>
      <c r="F29" s="197">
        <v>200</v>
      </c>
    </row>
    <row r="30" spans="1:6" ht="23.25">
      <c r="A30" s="194">
        <v>26</v>
      </c>
      <c r="B30" s="195">
        <v>19202</v>
      </c>
      <c r="C30" s="196" t="s">
        <v>392</v>
      </c>
      <c r="D30" s="194" t="s">
        <v>393</v>
      </c>
      <c r="E30" s="197">
        <v>26000</v>
      </c>
      <c r="F30" s="197">
        <v>325</v>
      </c>
    </row>
    <row r="31" spans="1:6" ht="23.25">
      <c r="A31" s="194">
        <v>27</v>
      </c>
      <c r="B31" s="198">
        <v>19225</v>
      </c>
      <c r="C31" s="199" t="s">
        <v>394</v>
      </c>
      <c r="D31" s="194" t="s">
        <v>384</v>
      </c>
      <c r="E31" s="197">
        <v>15000</v>
      </c>
      <c r="F31" s="197">
        <v>188</v>
      </c>
    </row>
    <row r="33" spans="1:6" ht="23.25">
      <c r="A33" s="191" t="s">
        <v>341</v>
      </c>
      <c r="B33" s="191" t="s">
        <v>342</v>
      </c>
      <c r="C33" s="192" t="s">
        <v>343</v>
      </c>
      <c r="D33" s="191" t="s">
        <v>344</v>
      </c>
      <c r="E33" s="193" t="s">
        <v>345</v>
      </c>
      <c r="F33" s="193" t="s">
        <v>346</v>
      </c>
    </row>
    <row r="34" spans="1:6" ht="23.25">
      <c r="A34" s="194">
        <v>28</v>
      </c>
      <c r="B34" s="195">
        <v>19283</v>
      </c>
      <c r="C34" s="196" t="s">
        <v>395</v>
      </c>
      <c r="D34" s="194" t="s">
        <v>396</v>
      </c>
      <c r="E34" s="197">
        <v>16600</v>
      </c>
      <c r="F34" s="197">
        <v>208</v>
      </c>
    </row>
    <row r="35" spans="1:6" ht="23.25">
      <c r="A35" s="194">
        <v>29</v>
      </c>
      <c r="B35" s="195">
        <v>19288</v>
      </c>
      <c r="C35" s="196" t="s">
        <v>397</v>
      </c>
      <c r="D35" s="194" t="s">
        <v>398</v>
      </c>
      <c r="E35" s="197">
        <v>9000</v>
      </c>
      <c r="F35" s="197">
        <v>225</v>
      </c>
    </row>
    <row r="36" spans="1:6" ht="23.25">
      <c r="A36" s="194">
        <v>30</v>
      </c>
      <c r="B36" s="195">
        <v>19400</v>
      </c>
      <c r="C36" s="196" t="s">
        <v>399</v>
      </c>
      <c r="D36" s="194" t="s">
        <v>400</v>
      </c>
      <c r="E36" s="197">
        <v>25000</v>
      </c>
      <c r="F36" s="197">
        <v>1250</v>
      </c>
    </row>
    <row r="37" spans="1:6" ht="23.25">
      <c r="A37" s="194">
        <v>31</v>
      </c>
      <c r="B37" s="195">
        <v>19429</v>
      </c>
      <c r="C37" s="196" t="s">
        <v>401</v>
      </c>
      <c r="D37" s="194" t="s">
        <v>402</v>
      </c>
      <c r="E37" s="197">
        <v>30000</v>
      </c>
      <c r="F37" s="197">
        <v>375</v>
      </c>
    </row>
    <row r="38" spans="1:6" ht="23.25">
      <c r="A38" s="194">
        <v>32</v>
      </c>
      <c r="B38" s="195">
        <v>19653</v>
      </c>
      <c r="C38" s="196" t="s">
        <v>403</v>
      </c>
      <c r="D38" s="194" t="s">
        <v>404</v>
      </c>
      <c r="E38" s="197">
        <v>50000</v>
      </c>
      <c r="F38" s="197">
        <v>313</v>
      </c>
    </row>
    <row r="39" spans="1:6" ht="23.25">
      <c r="A39" s="194">
        <v>33</v>
      </c>
      <c r="B39" s="195">
        <v>19659</v>
      </c>
      <c r="C39" s="196" t="s">
        <v>405</v>
      </c>
      <c r="D39" s="194" t="s">
        <v>406</v>
      </c>
      <c r="E39" s="197">
        <v>13000</v>
      </c>
      <c r="F39" s="197">
        <v>82</v>
      </c>
    </row>
    <row r="40" spans="1:6" ht="23.25">
      <c r="A40" s="194">
        <v>34</v>
      </c>
      <c r="B40" s="195">
        <v>19661</v>
      </c>
      <c r="C40" s="196" t="s">
        <v>407</v>
      </c>
      <c r="D40" s="194" t="s">
        <v>396</v>
      </c>
      <c r="E40" s="197">
        <v>16600</v>
      </c>
      <c r="F40" s="197">
        <v>104</v>
      </c>
    </row>
    <row r="41" spans="1:6" ht="23.25">
      <c r="A41" s="194">
        <v>35</v>
      </c>
      <c r="B41" s="195">
        <v>19752</v>
      </c>
      <c r="C41" s="196" t="s">
        <v>408</v>
      </c>
      <c r="D41" s="194" t="s">
        <v>409</v>
      </c>
      <c r="E41" s="197">
        <v>20000</v>
      </c>
      <c r="F41" s="197">
        <v>125</v>
      </c>
    </row>
    <row r="42" spans="1:6" ht="23.25">
      <c r="A42" s="194">
        <v>36</v>
      </c>
      <c r="B42" s="195">
        <v>19787</v>
      </c>
      <c r="C42" s="196" t="s">
        <v>410</v>
      </c>
      <c r="D42" s="194" t="s">
        <v>387</v>
      </c>
      <c r="E42" s="197">
        <v>39000</v>
      </c>
      <c r="F42" s="197">
        <v>488</v>
      </c>
    </row>
    <row r="43" spans="1:6" ht="23.25">
      <c r="A43" s="194">
        <v>37</v>
      </c>
      <c r="B43" s="195">
        <v>19976</v>
      </c>
      <c r="C43" s="196" t="s">
        <v>411</v>
      </c>
      <c r="D43" s="194" t="s">
        <v>391</v>
      </c>
      <c r="E43" s="197">
        <v>40000</v>
      </c>
      <c r="F43" s="197">
        <v>250</v>
      </c>
    </row>
    <row r="44" spans="1:6" ht="23.25">
      <c r="A44" s="194">
        <v>38</v>
      </c>
      <c r="B44" s="195">
        <v>239178</v>
      </c>
      <c r="C44" s="196" t="s">
        <v>412</v>
      </c>
      <c r="D44" s="194" t="s">
        <v>413</v>
      </c>
      <c r="E44" s="197">
        <v>13000</v>
      </c>
      <c r="F44" s="197">
        <v>82</v>
      </c>
    </row>
    <row r="45" spans="1:6" ht="23.25">
      <c r="A45" s="194">
        <v>39</v>
      </c>
      <c r="B45" s="195">
        <v>239179</v>
      </c>
      <c r="C45" s="196" t="s">
        <v>414</v>
      </c>
      <c r="D45" s="194" t="s">
        <v>415</v>
      </c>
      <c r="E45" s="197">
        <v>50000</v>
      </c>
      <c r="F45" s="197">
        <v>625</v>
      </c>
    </row>
    <row r="46" spans="1:6" ht="23.25">
      <c r="A46" s="194">
        <v>40</v>
      </c>
      <c r="B46" s="195">
        <v>239185</v>
      </c>
      <c r="C46" s="196" t="s">
        <v>416</v>
      </c>
      <c r="D46" s="194" t="s">
        <v>417</v>
      </c>
      <c r="E46" s="197">
        <v>16600</v>
      </c>
      <c r="F46" s="197">
        <v>104</v>
      </c>
    </row>
    <row r="47" spans="1:6" ht="23.25">
      <c r="A47" s="194">
        <v>41</v>
      </c>
      <c r="B47" s="195">
        <v>239189</v>
      </c>
      <c r="C47" s="196" t="s">
        <v>418</v>
      </c>
      <c r="D47" s="194" t="s">
        <v>419</v>
      </c>
      <c r="E47" s="197">
        <v>15000</v>
      </c>
      <c r="F47" s="197">
        <v>282</v>
      </c>
    </row>
    <row r="48" spans="1:6" ht="23.25">
      <c r="A48" s="194">
        <v>42</v>
      </c>
      <c r="B48" s="195">
        <v>239206</v>
      </c>
      <c r="C48" s="196" t="s">
        <v>420</v>
      </c>
      <c r="D48" s="194" t="s">
        <v>421</v>
      </c>
      <c r="E48" s="197">
        <v>60000</v>
      </c>
      <c r="F48" s="197">
        <v>375</v>
      </c>
    </row>
    <row r="49" spans="1:6" ht="23.25">
      <c r="A49" s="194">
        <v>43</v>
      </c>
      <c r="B49" s="195">
        <v>239308</v>
      </c>
      <c r="C49" s="196" t="s">
        <v>422</v>
      </c>
      <c r="D49" s="194" t="s">
        <v>423</v>
      </c>
      <c r="E49" s="197">
        <v>20000</v>
      </c>
      <c r="F49" s="197">
        <v>125</v>
      </c>
    </row>
    <row r="50" spans="1:6" ht="23.25">
      <c r="A50" s="194">
        <v>44</v>
      </c>
      <c r="B50" s="195">
        <v>239349</v>
      </c>
      <c r="C50" s="196" t="s">
        <v>424</v>
      </c>
      <c r="D50" s="194" t="s">
        <v>425</v>
      </c>
      <c r="E50" s="197">
        <v>39000</v>
      </c>
      <c r="F50" s="197">
        <v>244</v>
      </c>
    </row>
    <row r="51" spans="1:6" ht="24" thickBot="1">
      <c r="A51" s="259" t="s">
        <v>22</v>
      </c>
      <c r="B51" s="260"/>
      <c r="C51" s="260"/>
      <c r="D51" s="261"/>
      <c r="E51" s="201">
        <f>SUM(E5:E50)</f>
        <v>1227100</v>
      </c>
      <c r="F51" s="201">
        <f>SUM(F5:F50)</f>
        <v>21061</v>
      </c>
    </row>
    <row r="52" spans="1:6" ht="24" thickTop="1">
      <c r="A52" s="202"/>
      <c r="B52" s="202"/>
      <c r="C52" s="202"/>
      <c r="D52" s="202"/>
      <c r="E52" s="202"/>
      <c r="F52" s="202"/>
    </row>
    <row r="53" spans="1:6" ht="23.25">
      <c r="A53" s="202"/>
      <c r="B53" s="202"/>
      <c r="C53" s="202"/>
      <c r="D53" s="202"/>
      <c r="E53" s="202"/>
      <c r="F53" s="202"/>
    </row>
    <row r="54" spans="1:6" ht="23.25">
      <c r="A54" s="202"/>
      <c r="B54" s="202"/>
      <c r="C54" s="202"/>
      <c r="D54" s="202"/>
      <c r="E54" s="202"/>
      <c r="F54" s="202"/>
    </row>
    <row r="55" spans="1:6" ht="23.25">
      <c r="A55" s="255" t="s">
        <v>426</v>
      </c>
      <c r="B55" s="255"/>
      <c r="C55" s="255"/>
      <c r="D55" s="255"/>
      <c r="E55" s="255"/>
      <c r="F55" s="255"/>
    </row>
    <row r="56" spans="1:6" ht="23.25">
      <c r="A56" s="255" t="s">
        <v>427</v>
      </c>
      <c r="B56" s="255"/>
      <c r="C56" s="255"/>
      <c r="D56" s="255"/>
      <c r="E56" s="255"/>
      <c r="F56" s="255"/>
    </row>
    <row r="57" spans="1:6" ht="23.25">
      <c r="A57" s="255" t="s">
        <v>428</v>
      </c>
      <c r="B57" s="255"/>
      <c r="C57" s="255"/>
      <c r="D57" s="255"/>
      <c r="E57" s="255"/>
      <c r="F57" s="255"/>
    </row>
    <row r="58" spans="1:6" ht="23.25">
      <c r="A58" s="202"/>
      <c r="B58" s="202"/>
      <c r="C58" s="202"/>
      <c r="D58" s="202"/>
      <c r="E58" s="202"/>
      <c r="F58" s="202"/>
    </row>
    <row r="59" spans="1:6" ht="23.25">
      <c r="A59" s="202"/>
      <c r="B59" s="202"/>
      <c r="C59" s="202"/>
      <c r="D59" s="202"/>
      <c r="E59" s="202"/>
      <c r="F59" s="202"/>
    </row>
    <row r="60" spans="1:6" ht="23.25">
      <c r="A60" s="202"/>
      <c r="B60" s="202"/>
      <c r="C60" s="202"/>
      <c r="D60" s="202"/>
      <c r="E60" s="202"/>
      <c r="F60" s="202"/>
    </row>
    <row r="61" spans="1:6" ht="23.25">
      <c r="A61" s="202"/>
      <c r="B61" s="202"/>
      <c r="C61" s="202"/>
      <c r="D61" s="202"/>
      <c r="E61" s="202"/>
      <c r="F61" s="202"/>
    </row>
    <row r="62" spans="1:6" ht="23.25">
      <c r="A62" s="202"/>
      <c r="B62" s="202"/>
      <c r="C62" s="202"/>
      <c r="D62" s="202"/>
      <c r="E62" s="202"/>
      <c r="F62" s="202"/>
    </row>
  </sheetData>
  <mergeCells count="7">
    <mergeCell ref="A1:F1"/>
    <mergeCell ref="A2:F2"/>
    <mergeCell ref="A56:F56"/>
    <mergeCell ref="A57:F57"/>
    <mergeCell ref="A51:D51"/>
    <mergeCell ref="A55:F55"/>
    <mergeCell ref="A3:F3"/>
  </mergeCells>
  <printOptions/>
  <pageMargins left="0.24" right="0.24" top="0.82" bottom="1" header="0.2" footer="0.1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workbookViewId="0" topLeftCell="A1">
      <selection activeCell="C19" sqref="C19"/>
    </sheetView>
  </sheetViews>
  <sheetFormatPr defaultColWidth="9.140625" defaultRowHeight="12.75"/>
  <cols>
    <col min="1" max="1" width="12.28125" style="239" customWidth="1"/>
    <col min="2" max="2" width="32.57421875" style="239" customWidth="1"/>
    <col min="3" max="3" width="34.57421875" style="240" customWidth="1"/>
    <col min="4" max="16384" width="9.140625" style="190" customWidth="1"/>
  </cols>
  <sheetData>
    <row r="1" spans="1:6" ht="23.25">
      <c r="A1" s="258" t="s">
        <v>521</v>
      </c>
      <c r="B1" s="258"/>
      <c r="C1" s="258"/>
      <c r="D1" s="258"/>
      <c r="E1" s="76"/>
      <c r="F1" s="76"/>
    </row>
    <row r="2" spans="1:6" ht="23.25">
      <c r="A2" s="258" t="s">
        <v>522</v>
      </c>
      <c r="B2" s="258"/>
      <c r="C2" s="258"/>
      <c r="D2" s="258"/>
      <c r="E2" s="76"/>
      <c r="F2" s="76"/>
    </row>
    <row r="3" spans="1:3" ht="23.25">
      <c r="A3" s="258" t="s">
        <v>529</v>
      </c>
      <c r="B3" s="258"/>
      <c r="C3" s="258"/>
    </row>
    <row r="4" spans="1:3" ht="23.25">
      <c r="A4" s="191" t="s">
        <v>341</v>
      </c>
      <c r="B4" s="191" t="s">
        <v>342</v>
      </c>
      <c r="C4" s="193" t="s">
        <v>345</v>
      </c>
    </row>
    <row r="5" spans="1:3" ht="23.25">
      <c r="A5" s="199">
        <v>1</v>
      </c>
      <c r="B5" s="198">
        <v>235849</v>
      </c>
      <c r="C5" s="232">
        <v>103.54</v>
      </c>
    </row>
    <row r="6" spans="1:3" ht="23.25">
      <c r="A6" s="199">
        <v>2</v>
      </c>
      <c r="B6" s="198">
        <v>236021</v>
      </c>
      <c r="C6" s="232">
        <v>136.72</v>
      </c>
    </row>
    <row r="7" spans="1:3" ht="23.25">
      <c r="A7" s="199">
        <v>3</v>
      </c>
      <c r="B7" s="198">
        <v>236213</v>
      </c>
      <c r="C7" s="232">
        <v>211.02</v>
      </c>
    </row>
    <row r="8" spans="1:3" ht="23.25">
      <c r="A8" s="199">
        <v>4</v>
      </c>
      <c r="B8" s="198">
        <v>236394</v>
      </c>
      <c r="C8" s="232">
        <v>57.48</v>
      </c>
    </row>
    <row r="9" spans="1:3" ht="23.25">
      <c r="A9" s="199">
        <v>5</v>
      </c>
      <c r="B9" s="198">
        <v>236583</v>
      </c>
      <c r="C9" s="232">
        <v>146.63</v>
      </c>
    </row>
    <row r="10" spans="1:3" ht="23.25">
      <c r="A10" s="199">
        <v>6</v>
      </c>
      <c r="B10" s="198">
        <v>236759</v>
      </c>
      <c r="C10" s="232">
        <v>119.2</v>
      </c>
    </row>
    <row r="11" spans="1:3" ht="23.25">
      <c r="A11" s="199">
        <v>7</v>
      </c>
      <c r="B11" s="198">
        <v>236948</v>
      </c>
      <c r="C11" s="232">
        <v>287.6</v>
      </c>
    </row>
    <row r="12" spans="1:3" ht="23.25">
      <c r="A12" s="199">
        <v>8</v>
      </c>
      <c r="B12" s="198">
        <v>237130</v>
      </c>
      <c r="C12" s="232">
        <v>403.22</v>
      </c>
    </row>
    <row r="13" spans="1:3" ht="23.25">
      <c r="A13" s="199">
        <v>9</v>
      </c>
      <c r="B13" s="198">
        <v>237312</v>
      </c>
      <c r="C13" s="233">
        <v>234.17</v>
      </c>
    </row>
    <row r="14" spans="1:3" ht="23.25">
      <c r="A14" s="199">
        <v>10</v>
      </c>
      <c r="B14" s="198">
        <v>18348</v>
      </c>
      <c r="C14" s="233">
        <v>254.88</v>
      </c>
    </row>
    <row r="15" spans="1:3" ht="23.25">
      <c r="A15" s="199">
        <v>11</v>
      </c>
      <c r="B15" s="198">
        <v>237676</v>
      </c>
      <c r="C15" s="233">
        <v>346.72</v>
      </c>
    </row>
    <row r="16" spans="1:3" ht="23.25">
      <c r="A16" s="199">
        <v>12</v>
      </c>
      <c r="B16" s="198">
        <v>237857</v>
      </c>
      <c r="C16" s="233">
        <v>339.62</v>
      </c>
    </row>
    <row r="17" spans="1:3" ht="23.25">
      <c r="A17" s="199">
        <v>13</v>
      </c>
      <c r="B17" s="198">
        <v>238039</v>
      </c>
      <c r="C17" s="233">
        <v>342.47</v>
      </c>
    </row>
    <row r="18" spans="1:3" ht="23.25">
      <c r="A18" s="199">
        <v>14</v>
      </c>
      <c r="B18" s="198">
        <v>238222</v>
      </c>
      <c r="C18" s="233">
        <v>358.51</v>
      </c>
    </row>
    <row r="19" spans="1:3" ht="23.25">
      <c r="A19" s="199">
        <v>15</v>
      </c>
      <c r="B19" s="198">
        <v>238404</v>
      </c>
      <c r="C19" s="233">
        <v>183.56</v>
      </c>
    </row>
    <row r="20" spans="1:3" ht="23.25">
      <c r="A20" s="199">
        <v>16</v>
      </c>
      <c r="B20" s="198">
        <v>238586</v>
      </c>
      <c r="C20" s="233">
        <v>249.47</v>
      </c>
    </row>
    <row r="21" spans="1:3" ht="23.25">
      <c r="A21" s="199">
        <v>17</v>
      </c>
      <c r="B21" s="198">
        <v>238775</v>
      </c>
      <c r="C21" s="233">
        <v>221.32</v>
      </c>
    </row>
    <row r="22" spans="1:3" ht="23.25">
      <c r="A22" s="199">
        <v>18</v>
      </c>
      <c r="B22" s="198">
        <v>238949</v>
      </c>
      <c r="C22" s="233">
        <v>207.96</v>
      </c>
    </row>
    <row r="23" spans="1:3" ht="23.25">
      <c r="A23" s="199">
        <v>19</v>
      </c>
      <c r="B23" s="198">
        <v>239138</v>
      </c>
      <c r="C23" s="233">
        <v>487.4</v>
      </c>
    </row>
    <row r="24" spans="1:3" ht="23.25">
      <c r="A24" s="199">
        <v>20</v>
      </c>
      <c r="B24" s="198">
        <v>239320</v>
      </c>
      <c r="C24" s="233">
        <v>323.86</v>
      </c>
    </row>
    <row r="25" spans="1:3" ht="23.25">
      <c r="A25" s="199">
        <v>21</v>
      </c>
      <c r="B25" s="198">
        <v>239507</v>
      </c>
      <c r="C25" s="233">
        <v>369.85</v>
      </c>
    </row>
    <row r="26" spans="1:3" ht="23.25">
      <c r="A26" s="199">
        <v>22</v>
      </c>
      <c r="B26" s="198">
        <v>239691</v>
      </c>
      <c r="C26" s="233">
        <v>451.52</v>
      </c>
    </row>
    <row r="27" spans="1:3" ht="24" thickBot="1">
      <c r="A27" s="259" t="s">
        <v>22</v>
      </c>
      <c r="B27" s="261"/>
      <c r="C27" s="234">
        <f>SUM(C5:C26)</f>
        <v>5836.719999999999</v>
      </c>
    </row>
    <row r="28" spans="1:3" ht="24" thickTop="1">
      <c r="A28" s="214"/>
      <c r="B28" s="214"/>
      <c r="C28" s="235"/>
    </row>
    <row r="29" spans="1:4" ht="23.25">
      <c r="A29" s="255" t="s">
        <v>524</v>
      </c>
      <c r="B29" s="255"/>
      <c r="C29" s="255"/>
      <c r="D29" s="255"/>
    </row>
    <row r="30" spans="1:4" ht="23.25">
      <c r="A30" s="226" t="s">
        <v>525</v>
      </c>
      <c r="B30" s="226"/>
      <c r="C30" s="226"/>
      <c r="D30" s="226"/>
    </row>
    <row r="31" spans="1:4" ht="23.25">
      <c r="A31" s="255" t="s">
        <v>526</v>
      </c>
      <c r="B31" s="255"/>
      <c r="C31" s="255"/>
      <c r="D31" s="255"/>
    </row>
    <row r="32" spans="1:4" ht="23.25">
      <c r="A32" s="236"/>
      <c r="B32" s="236"/>
      <c r="C32" s="237"/>
      <c r="D32" s="238"/>
    </row>
    <row r="33" spans="1:3" ht="23.25">
      <c r="A33" s="190"/>
      <c r="B33" s="190"/>
      <c r="C33" s="190"/>
    </row>
    <row r="34" spans="1:3" ht="23.25">
      <c r="A34" s="190"/>
      <c r="B34" s="190"/>
      <c r="C34" s="190"/>
    </row>
    <row r="35" spans="1:3" ht="23.25">
      <c r="A35" s="190"/>
      <c r="B35" s="190"/>
      <c r="C35" s="190"/>
    </row>
  </sheetData>
  <mergeCells count="7">
    <mergeCell ref="A29:D29"/>
    <mergeCell ref="A30:D30"/>
    <mergeCell ref="A31:D31"/>
    <mergeCell ref="A3:C3"/>
    <mergeCell ref="A27:B27"/>
    <mergeCell ref="A1:D1"/>
    <mergeCell ref="A2:D2"/>
  </mergeCells>
  <printOptions/>
  <pageMargins left="0.24" right="0.24" top="0.82" bottom="1" header="0.2" footer="0.17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0"/>
  <sheetViews>
    <sheetView view="pageBreakPreview" zoomScaleSheetLayoutView="100" workbookViewId="0" topLeftCell="A1">
      <selection activeCell="A55" sqref="A55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9" t="s">
        <v>37</v>
      </c>
      <c r="B1" s="29"/>
      <c r="C1" s="230" t="s">
        <v>91</v>
      </c>
      <c r="D1" s="230"/>
      <c r="E1" s="230"/>
    </row>
    <row r="2" spans="1:5" ht="19.5" customHeight="1">
      <c r="A2" s="227" t="s">
        <v>23</v>
      </c>
      <c r="B2" s="227"/>
      <c r="C2" s="227"/>
      <c r="D2" s="227"/>
      <c r="E2" s="227"/>
    </row>
    <row r="3" spans="1:5" ht="19.5" customHeight="1">
      <c r="A3" s="227" t="s">
        <v>505</v>
      </c>
      <c r="B3" s="227"/>
      <c r="C3" s="227"/>
      <c r="D3" s="227"/>
      <c r="E3" s="227"/>
    </row>
    <row r="4" spans="1:5" ht="19.5" customHeight="1">
      <c r="A4" s="231" t="s">
        <v>24</v>
      </c>
      <c r="B4" s="221"/>
      <c r="C4" s="222" t="s">
        <v>27</v>
      </c>
      <c r="D4" s="12"/>
      <c r="E4" s="31" t="s">
        <v>30</v>
      </c>
    </row>
    <row r="5" spans="1:5" ht="19.5" customHeight="1">
      <c r="A5" s="32" t="s">
        <v>25</v>
      </c>
      <c r="B5" s="33" t="s">
        <v>26</v>
      </c>
      <c r="C5" s="223"/>
      <c r="D5" s="14" t="s">
        <v>28</v>
      </c>
      <c r="E5" s="32" t="s">
        <v>26</v>
      </c>
    </row>
    <row r="6" spans="1:5" ht="19.5" customHeight="1">
      <c r="A6" s="34" t="s">
        <v>31</v>
      </c>
      <c r="B6" s="35" t="s">
        <v>31</v>
      </c>
      <c r="C6" s="262"/>
      <c r="D6" s="14" t="s">
        <v>29</v>
      </c>
      <c r="E6" s="34" t="s">
        <v>31</v>
      </c>
    </row>
    <row r="7" spans="1:5" ht="19.5" customHeight="1">
      <c r="A7" s="36"/>
      <c r="B7" s="36">
        <v>25165827.62</v>
      </c>
      <c r="C7" s="37" t="s">
        <v>32</v>
      </c>
      <c r="D7" s="14"/>
      <c r="E7" s="15">
        <v>34851299.46</v>
      </c>
    </row>
    <row r="8" spans="1:5" ht="19.5" customHeight="1">
      <c r="A8" s="15"/>
      <c r="B8" s="38"/>
      <c r="C8" s="37" t="s">
        <v>62</v>
      </c>
      <c r="D8" s="14"/>
      <c r="E8" s="15"/>
    </row>
    <row r="9" spans="1:5" ht="19.5" customHeight="1">
      <c r="A9" s="39">
        <v>185700</v>
      </c>
      <c r="B9" s="39">
        <v>261878.94</v>
      </c>
      <c r="C9" s="6" t="s">
        <v>43</v>
      </c>
      <c r="D9" s="14" t="s">
        <v>273</v>
      </c>
      <c r="E9" s="15">
        <v>3070.91</v>
      </c>
    </row>
    <row r="10" spans="1:5" ht="19.5" customHeight="1">
      <c r="A10" s="39">
        <v>116700</v>
      </c>
      <c r="B10" s="39">
        <v>86399</v>
      </c>
      <c r="C10" s="6" t="s">
        <v>46</v>
      </c>
      <c r="D10" s="14" t="s">
        <v>274</v>
      </c>
      <c r="E10" s="15">
        <v>3318</v>
      </c>
    </row>
    <row r="11" spans="1:5" ht="19.5" customHeight="1">
      <c r="A11" s="39">
        <v>162000</v>
      </c>
      <c r="B11" s="39">
        <v>253705.99</v>
      </c>
      <c r="C11" s="6" t="s">
        <v>48</v>
      </c>
      <c r="D11" s="14" t="s">
        <v>282</v>
      </c>
      <c r="E11" s="40">
        <v>2764.55</v>
      </c>
    </row>
    <row r="12" spans="1:5" ht="19.5" customHeight="1">
      <c r="A12" s="39">
        <v>132300</v>
      </c>
      <c r="B12" s="39">
        <v>45886</v>
      </c>
      <c r="C12" s="6" t="s">
        <v>50</v>
      </c>
      <c r="D12" s="14" t="s">
        <v>283</v>
      </c>
      <c r="E12" s="40">
        <v>11600</v>
      </c>
    </row>
    <row r="13" spans="1:5" ht="19.5" customHeight="1">
      <c r="A13" s="39">
        <v>1200</v>
      </c>
      <c r="B13" s="39">
        <v>0</v>
      </c>
      <c r="C13" s="6" t="s">
        <v>92</v>
      </c>
      <c r="D13" s="14" t="s">
        <v>284</v>
      </c>
      <c r="E13" s="40">
        <v>0</v>
      </c>
    </row>
    <row r="14" spans="1:5" ht="19.5" customHeight="1">
      <c r="A14" s="39">
        <v>10642000</v>
      </c>
      <c r="B14" s="39">
        <v>13229512.86</v>
      </c>
      <c r="C14" s="6" t="s">
        <v>52</v>
      </c>
      <c r="D14" s="14" t="s">
        <v>285</v>
      </c>
      <c r="E14" s="40">
        <v>1236528.67</v>
      </c>
    </row>
    <row r="15" spans="1:5" ht="19.5" customHeight="1">
      <c r="A15" s="151">
        <v>7720800</v>
      </c>
      <c r="B15" s="114">
        <v>7573612</v>
      </c>
      <c r="C15" s="6" t="s">
        <v>281</v>
      </c>
      <c r="D15" s="14" t="s">
        <v>286</v>
      </c>
      <c r="E15" s="40">
        <v>0</v>
      </c>
    </row>
    <row r="16" spans="1:5" ht="19.5" customHeight="1">
      <c r="A16" s="92">
        <f>SUM(A9:A15)</f>
        <v>18960700</v>
      </c>
      <c r="B16" s="92">
        <f>SUM(B9:B15)</f>
        <v>21450994.79</v>
      </c>
      <c r="C16" s="89" t="s">
        <v>22</v>
      </c>
      <c r="D16" s="93"/>
      <c r="E16" s="94">
        <f>SUM(E9:E15)</f>
        <v>1257282.13</v>
      </c>
    </row>
    <row r="17" spans="1:5" ht="19.5" customHeight="1">
      <c r="A17" s="95"/>
      <c r="B17" s="39">
        <v>3347750</v>
      </c>
      <c r="C17" s="6" t="s">
        <v>39</v>
      </c>
      <c r="D17" s="14" t="s">
        <v>245</v>
      </c>
      <c r="E17" s="15">
        <v>762600</v>
      </c>
    </row>
    <row r="18" spans="1:5" ht="19.5" customHeight="1">
      <c r="A18" s="95"/>
      <c r="B18" s="39">
        <v>776040</v>
      </c>
      <c r="C18" s="6" t="s">
        <v>287</v>
      </c>
      <c r="D18" s="14" t="s">
        <v>244</v>
      </c>
      <c r="E18" s="15">
        <v>80000</v>
      </c>
    </row>
    <row r="19" spans="1:5" ht="19.5" customHeight="1">
      <c r="A19" s="15"/>
      <c r="B19" s="39">
        <v>192990</v>
      </c>
      <c r="C19" s="6" t="s">
        <v>11</v>
      </c>
      <c r="D19" s="14" t="s">
        <v>250</v>
      </c>
      <c r="E19" s="15">
        <v>0</v>
      </c>
    </row>
    <row r="20" spans="1:5" ht="19.5" customHeight="1">
      <c r="A20" s="15"/>
      <c r="B20" s="39">
        <v>207116.9</v>
      </c>
      <c r="C20" s="6" t="s">
        <v>140</v>
      </c>
      <c r="D20" s="14"/>
      <c r="E20" s="15">
        <v>7562.5</v>
      </c>
    </row>
    <row r="21" spans="1:5" ht="19.5" customHeight="1">
      <c r="A21" s="15"/>
      <c r="B21" s="39">
        <v>1032868.21</v>
      </c>
      <c r="C21" s="6" t="s">
        <v>306</v>
      </c>
      <c r="D21" s="14" t="s">
        <v>252</v>
      </c>
      <c r="E21" s="15">
        <v>204627.53</v>
      </c>
    </row>
    <row r="22" spans="1:5" ht="19.5" customHeight="1">
      <c r="A22" s="15"/>
      <c r="B22" s="39">
        <v>6637200</v>
      </c>
      <c r="C22" s="11" t="s">
        <v>240</v>
      </c>
      <c r="D22" s="14" t="s">
        <v>247</v>
      </c>
      <c r="E22" s="15">
        <v>0</v>
      </c>
    </row>
    <row r="23" spans="1:5" ht="19.5" customHeight="1">
      <c r="A23" s="15"/>
      <c r="B23" s="39">
        <v>1092000</v>
      </c>
      <c r="C23" s="11" t="s">
        <v>289</v>
      </c>
      <c r="D23" s="14" t="s">
        <v>247</v>
      </c>
      <c r="E23" s="15">
        <v>0</v>
      </c>
    </row>
    <row r="24" spans="1:5" ht="19.5" customHeight="1">
      <c r="A24" s="15"/>
      <c r="B24" s="39"/>
      <c r="C24" s="13" t="s">
        <v>288</v>
      </c>
      <c r="D24" s="14"/>
      <c r="E24" s="15"/>
    </row>
    <row r="25" spans="1:5" ht="19.5" customHeight="1">
      <c r="A25" s="15"/>
      <c r="B25" s="39">
        <v>178020</v>
      </c>
      <c r="C25" s="13" t="s">
        <v>249</v>
      </c>
      <c r="D25" s="14" t="s">
        <v>247</v>
      </c>
      <c r="E25" s="15">
        <v>18720</v>
      </c>
    </row>
    <row r="26" spans="1:5" ht="19.5" customHeight="1">
      <c r="A26" s="15"/>
      <c r="B26" s="39">
        <v>4434.52</v>
      </c>
      <c r="C26" s="13" t="s">
        <v>86</v>
      </c>
      <c r="D26" s="14" t="s">
        <v>244</v>
      </c>
      <c r="E26" s="15">
        <v>150</v>
      </c>
    </row>
    <row r="27" spans="1:5" ht="19.5" customHeight="1">
      <c r="A27" s="15"/>
      <c r="B27" s="39">
        <v>1341540</v>
      </c>
      <c r="C27" s="13" t="s">
        <v>239</v>
      </c>
      <c r="D27" s="14" t="s">
        <v>246</v>
      </c>
      <c r="E27" s="15">
        <v>18000</v>
      </c>
    </row>
    <row r="28" spans="1:5" ht="19.5" customHeight="1">
      <c r="A28" s="15"/>
      <c r="B28" s="39">
        <v>233.64</v>
      </c>
      <c r="C28" s="13" t="s">
        <v>329</v>
      </c>
      <c r="D28" s="14"/>
      <c r="E28" s="15">
        <v>0</v>
      </c>
    </row>
    <row r="29" spans="1:5" ht="19.5" customHeight="1">
      <c r="A29" s="15"/>
      <c r="B29" s="39">
        <v>25000</v>
      </c>
      <c r="C29" s="13" t="s">
        <v>333</v>
      </c>
      <c r="D29" s="14" t="s">
        <v>247</v>
      </c>
      <c r="E29" s="15">
        <v>0</v>
      </c>
    </row>
    <row r="30" spans="1:5" ht="19.5" customHeight="1">
      <c r="A30" s="15"/>
      <c r="B30" s="39"/>
      <c r="C30" s="13" t="s">
        <v>332</v>
      </c>
      <c r="D30" s="14"/>
      <c r="E30" s="15"/>
    </row>
    <row r="31" spans="1:5" ht="19.5" customHeight="1">
      <c r="A31" s="15"/>
      <c r="B31" s="39">
        <v>35000</v>
      </c>
      <c r="C31" s="13" t="s">
        <v>330</v>
      </c>
      <c r="D31" s="14" t="s">
        <v>247</v>
      </c>
      <c r="E31" s="15">
        <v>0</v>
      </c>
    </row>
    <row r="32" spans="1:5" ht="19.5" customHeight="1">
      <c r="A32" s="43"/>
      <c r="B32" s="41">
        <f>SUM(B17:B31)</f>
        <v>14870193.27</v>
      </c>
      <c r="C32" s="6"/>
      <c r="D32" s="14"/>
      <c r="E32" s="42">
        <f>SUM(E17:E31)</f>
        <v>1091660.03</v>
      </c>
    </row>
    <row r="33" spans="1:5" ht="19.5" customHeight="1">
      <c r="A33" s="15"/>
      <c r="B33" s="41">
        <f>SUM(B32,B16)</f>
        <v>36321188.06</v>
      </c>
      <c r="C33" s="10" t="s">
        <v>33</v>
      </c>
      <c r="D33" s="14"/>
      <c r="E33" s="42">
        <f>SUM(E32,E16)</f>
        <v>2348942.16</v>
      </c>
    </row>
    <row r="34" spans="1:5" ht="19.5" customHeight="1">
      <c r="A34" s="27"/>
      <c r="B34" s="44"/>
      <c r="C34" s="45"/>
      <c r="D34" s="16"/>
      <c r="E34" s="27"/>
    </row>
    <row r="35" spans="1:5" ht="19.5" customHeight="1">
      <c r="A35" s="27"/>
      <c r="B35" s="44"/>
      <c r="C35" s="45"/>
      <c r="D35" s="16"/>
      <c r="E35" s="27"/>
    </row>
    <row r="36" spans="1:5" ht="19.5" customHeight="1">
      <c r="A36" s="27"/>
      <c r="B36" s="44"/>
      <c r="C36" s="45"/>
      <c r="D36" s="16"/>
      <c r="E36" s="27"/>
    </row>
    <row r="37" spans="1:5" ht="19.5" customHeight="1">
      <c r="A37" s="27"/>
      <c r="B37" s="44"/>
      <c r="C37" s="45"/>
      <c r="D37" s="16"/>
      <c r="E37" s="27"/>
    </row>
    <row r="38" spans="1:5" ht="19.5" customHeight="1">
      <c r="A38" s="27"/>
      <c r="B38" s="44"/>
      <c r="C38" s="45"/>
      <c r="D38" s="16"/>
      <c r="E38" s="27"/>
    </row>
    <row r="39" spans="1:5" ht="19.5" customHeight="1">
      <c r="A39" s="27"/>
      <c r="B39" s="44"/>
      <c r="C39" s="45"/>
      <c r="D39" s="16"/>
      <c r="E39" s="27"/>
    </row>
    <row r="40" spans="1:5" ht="19.5" customHeight="1">
      <c r="A40" s="27"/>
      <c r="B40" s="44"/>
      <c r="C40" s="45"/>
      <c r="D40" s="16"/>
      <c r="E40" s="27"/>
    </row>
    <row r="41" spans="1:5" ht="19.5" customHeight="1">
      <c r="A41" s="27"/>
      <c r="B41" s="44"/>
      <c r="C41" s="45"/>
      <c r="D41" s="16"/>
      <c r="E41" s="27"/>
    </row>
    <row r="42" spans="1:5" ht="18" customHeight="1">
      <c r="A42" s="27"/>
      <c r="B42" s="44"/>
      <c r="C42" s="45" t="s">
        <v>38</v>
      </c>
      <c r="D42" s="16"/>
      <c r="E42" s="27"/>
    </row>
    <row r="43" spans="1:5" ht="18" customHeight="1">
      <c r="A43" s="46"/>
      <c r="B43" s="47"/>
      <c r="C43" s="48" t="s">
        <v>36</v>
      </c>
      <c r="D43" s="12"/>
      <c r="E43" s="36"/>
    </row>
    <row r="44" spans="1:5" ht="18" customHeight="1">
      <c r="A44" s="15">
        <v>622290</v>
      </c>
      <c r="B44" s="49">
        <v>519404</v>
      </c>
      <c r="C44" s="6" t="s">
        <v>34</v>
      </c>
      <c r="D44" s="14" t="s">
        <v>163</v>
      </c>
      <c r="E44" s="49">
        <v>10864</v>
      </c>
    </row>
    <row r="45" spans="1:5" ht="18" customHeight="1">
      <c r="A45" s="15">
        <v>4158300</v>
      </c>
      <c r="B45" s="49">
        <v>2907134</v>
      </c>
      <c r="C45" s="6" t="s">
        <v>0</v>
      </c>
      <c r="D45" s="14" t="s">
        <v>168</v>
      </c>
      <c r="E45" s="49">
        <v>293243</v>
      </c>
    </row>
    <row r="46" spans="1:5" ht="18" customHeight="1">
      <c r="A46" s="40">
        <v>152000</v>
      </c>
      <c r="B46" s="49">
        <v>112900</v>
      </c>
      <c r="C46" s="6" t="s">
        <v>290</v>
      </c>
      <c r="D46" s="14" t="s">
        <v>176</v>
      </c>
      <c r="E46" s="49">
        <v>11410</v>
      </c>
    </row>
    <row r="47" spans="1:5" ht="18" customHeight="1">
      <c r="A47" s="99">
        <v>1196000</v>
      </c>
      <c r="B47" s="49">
        <v>871818</v>
      </c>
      <c r="C47" s="6" t="s">
        <v>291</v>
      </c>
      <c r="D47" s="14" t="s">
        <v>179</v>
      </c>
      <c r="E47" s="49">
        <v>96450</v>
      </c>
    </row>
    <row r="48" spans="1:5" ht="18" customHeight="1">
      <c r="A48" s="15">
        <v>3855000</v>
      </c>
      <c r="B48" s="49">
        <v>2097506.25</v>
      </c>
      <c r="C48" s="6" t="s">
        <v>7</v>
      </c>
      <c r="D48" s="14" t="s">
        <v>182</v>
      </c>
      <c r="E48" s="49">
        <v>224096.75</v>
      </c>
    </row>
    <row r="49" spans="1:5" ht="18" customHeight="1">
      <c r="A49" s="15">
        <v>2633290</v>
      </c>
      <c r="B49" s="49">
        <v>1569965.83</v>
      </c>
      <c r="C49" s="6" t="s">
        <v>8</v>
      </c>
      <c r="D49" s="14" t="s">
        <v>188</v>
      </c>
      <c r="E49" s="49">
        <v>183660</v>
      </c>
    </row>
    <row r="50" spans="1:5" ht="18" customHeight="1">
      <c r="A50" s="15">
        <v>2008620</v>
      </c>
      <c r="B50" s="49">
        <v>1148047.91</v>
      </c>
      <c r="C50" s="6" t="s">
        <v>9</v>
      </c>
      <c r="D50" s="14" t="s">
        <v>193</v>
      </c>
      <c r="E50" s="49">
        <v>135900.77</v>
      </c>
    </row>
    <row r="51" spans="1:5" ht="18" customHeight="1">
      <c r="A51" s="15">
        <v>352000</v>
      </c>
      <c r="B51" s="49">
        <v>216877.28</v>
      </c>
      <c r="C51" s="6" t="s">
        <v>10</v>
      </c>
      <c r="D51" s="14" t="s">
        <v>203</v>
      </c>
      <c r="E51" s="49">
        <v>260</v>
      </c>
    </row>
    <row r="52" spans="1:5" ht="18" customHeight="1">
      <c r="A52" s="15">
        <v>1520800</v>
      </c>
      <c r="B52" s="49">
        <v>1510600</v>
      </c>
      <c r="C52" s="6" t="s">
        <v>35</v>
      </c>
      <c r="D52" s="14" t="s">
        <v>209</v>
      </c>
      <c r="E52" s="49">
        <v>-1300</v>
      </c>
    </row>
    <row r="53" spans="1:5" ht="18" customHeight="1">
      <c r="A53" s="15">
        <v>511400</v>
      </c>
      <c r="B53" s="49">
        <v>132850</v>
      </c>
      <c r="C53" s="6" t="s">
        <v>59</v>
      </c>
      <c r="D53" s="14" t="s">
        <v>211</v>
      </c>
      <c r="E53" s="49">
        <v>0</v>
      </c>
    </row>
    <row r="54" spans="1:5" ht="18" customHeight="1">
      <c r="A54" s="15">
        <v>1931000</v>
      </c>
      <c r="B54" s="49">
        <v>680000</v>
      </c>
      <c r="C54" s="6" t="s">
        <v>60</v>
      </c>
      <c r="D54" s="14" t="s">
        <v>214</v>
      </c>
      <c r="E54" s="49">
        <v>572500</v>
      </c>
    </row>
    <row r="55" spans="1:5" ht="18" customHeight="1">
      <c r="A55" s="15">
        <v>20000</v>
      </c>
      <c r="B55" s="49">
        <v>0</v>
      </c>
      <c r="C55" s="6" t="s">
        <v>302</v>
      </c>
      <c r="D55" s="14" t="s">
        <v>215</v>
      </c>
      <c r="E55" s="49">
        <v>0</v>
      </c>
    </row>
    <row r="56" spans="1:5" ht="18" customHeight="1">
      <c r="A56" s="42">
        <f>SUM(A44:A55)</f>
        <v>18960700</v>
      </c>
      <c r="B56" s="50">
        <f>SUM(B44:B55)</f>
        <v>11767103.27</v>
      </c>
      <c r="C56" s="6"/>
      <c r="D56" s="14"/>
      <c r="E56" s="42">
        <f>SUM(E44:E55)</f>
        <v>1527084.52</v>
      </c>
    </row>
    <row r="57" spans="1:5" ht="18" customHeight="1">
      <c r="A57" s="15"/>
      <c r="B57" s="49">
        <v>5438400</v>
      </c>
      <c r="C57" s="11" t="s">
        <v>240</v>
      </c>
      <c r="D57" s="14" t="s">
        <v>247</v>
      </c>
      <c r="E57" s="49">
        <v>534600</v>
      </c>
    </row>
    <row r="58" spans="1:5" ht="18" customHeight="1">
      <c r="A58" s="15"/>
      <c r="B58" s="49">
        <v>902000</v>
      </c>
      <c r="C58" s="11" t="s">
        <v>289</v>
      </c>
      <c r="D58" s="14" t="s">
        <v>247</v>
      </c>
      <c r="E58" s="49">
        <v>89000</v>
      </c>
    </row>
    <row r="59" spans="1:5" ht="18" customHeight="1">
      <c r="A59" s="15"/>
      <c r="B59" s="49"/>
      <c r="C59" s="13" t="s">
        <v>288</v>
      </c>
      <c r="D59" s="14"/>
      <c r="E59" s="49"/>
    </row>
    <row r="60" spans="1:5" ht="18" customHeight="1">
      <c r="A60" s="15"/>
      <c r="B60" s="49">
        <v>5400</v>
      </c>
      <c r="C60" s="13" t="s">
        <v>243</v>
      </c>
      <c r="D60" s="14" t="s">
        <v>247</v>
      </c>
      <c r="E60" s="49">
        <v>720</v>
      </c>
    </row>
    <row r="61" spans="1:5" ht="18" customHeight="1">
      <c r="A61" s="15"/>
      <c r="B61" s="49">
        <v>25000</v>
      </c>
      <c r="C61" s="11" t="s">
        <v>506</v>
      </c>
      <c r="D61" s="14" t="s">
        <v>247</v>
      </c>
      <c r="E61" s="49"/>
    </row>
    <row r="62" spans="1:5" ht="18" customHeight="1">
      <c r="A62" s="15"/>
      <c r="B62" s="49"/>
      <c r="C62" s="13" t="s">
        <v>332</v>
      </c>
      <c r="D62" s="14"/>
      <c r="E62" s="49"/>
    </row>
    <row r="63" spans="1:5" ht="18" customHeight="1">
      <c r="A63" s="15"/>
      <c r="B63" s="49">
        <v>10500</v>
      </c>
      <c r="C63" s="13" t="s">
        <v>330</v>
      </c>
      <c r="D63" s="14" t="s">
        <v>247</v>
      </c>
      <c r="E63" s="49"/>
    </row>
    <row r="64" spans="1:5" ht="18" customHeight="1">
      <c r="A64" s="15"/>
      <c r="B64" s="39">
        <v>171000</v>
      </c>
      <c r="C64" s="13" t="s">
        <v>242</v>
      </c>
      <c r="D64" s="14" t="s">
        <v>247</v>
      </c>
      <c r="E64" s="15">
        <v>18000</v>
      </c>
    </row>
    <row r="65" spans="1:5" ht="18" customHeight="1">
      <c r="A65" s="15"/>
      <c r="B65" s="49">
        <v>3226150</v>
      </c>
      <c r="C65" s="6" t="s">
        <v>39</v>
      </c>
      <c r="D65" s="14" t="s">
        <v>245</v>
      </c>
      <c r="E65" s="15">
        <v>759600</v>
      </c>
    </row>
    <row r="66" spans="1:5" ht="18" customHeight="1">
      <c r="A66" s="15"/>
      <c r="B66" s="49">
        <v>730150</v>
      </c>
      <c r="C66" s="6" t="s">
        <v>287</v>
      </c>
      <c r="D66" s="14" t="s">
        <v>244</v>
      </c>
      <c r="E66" s="49">
        <v>150</v>
      </c>
    </row>
    <row r="67" spans="1:5" ht="18" customHeight="1">
      <c r="A67" s="15"/>
      <c r="B67" s="49">
        <v>121600</v>
      </c>
      <c r="C67" s="6" t="s">
        <v>124</v>
      </c>
      <c r="D67" s="14"/>
      <c r="E67" s="49">
        <v>0</v>
      </c>
    </row>
    <row r="68" spans="1:5" ht="18" customHeight="1">
      <c r="A68" s="15"/>
      <c r="B68" s="49">
        <v>207116.9</v>
      </c>
      <c r="C68" s="6" t="s">
        <v>140</v>
      </c>
      <c r="D68" s="14"/>
      <c r="E68" s="49">
        <v>7562.5</v>
      </c>
    </row>
    <row r="69" spans="1:5" ht="18" customHeight="1">
      <c r="A69" s="15"/>
      <c r="B69" s="49">
        <v>957682.46</v>
      </c>
      <c r="C69" s="6" t="s">
        <v>323</v>
      </c>
      <c r="D69" s="14" t="s">
        <v>252</v>
      </c>
      <c r="E69" s="49">
        <v>176782.59</v>
      </c>
    </row>
    <row r="70" spans="1:5" ht="18" customHeight="1">
      <c r="A70" s="15"/>
      <c r="B70" s="49">
        <v>268821.4</v>
      </c>
      <c r="C70" s="6" t="s">
        <v>324</v>
      </c>
      <c r="D70" s="14"/>
      <c r="E70" s="49">
        <v>0</v>
      </c>
    </row>
    <row r="71" spans="1:5" ht="18" customHeight="1">
      <c r="A71" s="15"/>
      <c r="B71" s="49">
        <v>1063476</v>
      </c>
      <c r="C71" s="6" t="s">
        <v>325</v>
      </c>
      <c r="D71" s="14"/>
      <c r="E71" s="49">
        <v>0</v>
      </c>
    </row>
    <row r="72" spans="1:5" ht="18" customHeight="1">
      <c r="A72" s="15"/>
      <c r="B72" s="49">
        <v>1341540</v>
      </c>
      <c r="C72" s="6" t="s">
        <v>239</v>
      </c>
      <c r="D72" s="14" t="s">
        <v>246</v>
      </c>
      <c r="E72" s="49">
        <v>18000</v>
      </c>
    </row>
    <row r="73" spans="1:5" ht="18" customHeight="1">
      <c r="A73" s="15"/>
      <c r="B73" s="49">
        <v>1182100</v>
      </c>
      <c r="C73" s="6" t="s">
        <v>11</v>
      </c>
      <c r="D73" s="14" t="s">
        <v>250</v>
      </c>
      <c r="E73" s="49"/>
    </row>
    <row r="74" spans="1:5" ht="18" customHeight="1">
      <c r="A74" s="15"/>
      <c r="B74" s="49">
        <v>233.64</v>
      </c>
      <c r="C74" s="6" t="s">
        <v>336</v>
      </c>
      <c r="D74" s="14"/>
      <c r="E74" s="49"/>
    </row>
    <row r="75" spans="1:5" ht="18" customHeight="1">
      <c r="A75" s="15"/>
      <c r="B75" s="41">
        <f>SUM(B57:B74)</f>
        <v>15651170.4</v>
      </c>
      <c r="C75" s="6"/>
      <c r="D75" s="14"/>
      <c r="E75" s="42">
        <f>SUM(E57:E74)</f>
        <v>1604415.09</v>
      </c>
    </row>
    <row r="76" spans="1:5" ht="18" customHeight="1">
      <c r="A76" s="15"/>
      <c r="B76" s="47">
        <f>SUM(B75,B56)</f>
        <v>27418273.67</v>
      </c>
      <c r="C76" s="10"/>
      <c r="D76" s="14"/>
      <c r="E76" s="36">
        <f>SUM(E75,E56)</f>
        <v>3131499.6100000003</v>
      </c>
    </row>
    <row r="77" spans="1:5" ht="18" customHeight="1">
      <c r="A77" s="15"/>
      <c r="B77" s="41">
        <f>SUM(B33-B76)</f>
        <v>8902914.39</v>
      </c>
      <c r="C77" s="6"/>
      <c r="D77" s="14"/>
      <c r="E77" s="42">
        <f>SUM(E33-E76)</f>
        <v>-782557.4500000002</v>
      </c>
    </row>
    <row r="78" spans="1:5" ht="18" customHeight="1" thickBot="1">
      <c r="A78" s="98"/>
      <c r="B78" s="51">
        <f>SUM(B7+B77)</f>
        <v>34068742.010000005</v>
      </c>
      <c r="C78" s="52"/>
      <c r="D78" s="97"/>
      <c r="E78" s="53">
        <f>E7+E77</f>
        <v>34068742.01</v>
      </c>
    </row>
    <row r="79" spans="1:5" ht="18" customHeight="1" thickTop="1">
      <c r="A79" s="6" t="s">
        <v>13</v>
      </c>
      <c r="B79" s="20"/>
      <c r="C79" s="26"/>
      <c r="D79" s="26"/>
      <c r="E79" s="26"/>
    </row>
    <row r="80" spans="1:5" ht="18" customHeight="1">
      <c r="A80" s="54" t="s">
        <v>14</v>
      </c>
      <c r="B80" s="20"/>
      <c r="C80" s="26"/>
      <c r="D80" s="26"/>
      <c r="E80" s="25"/>
    </row>
    <row r="81" spans="1:5" ht="18" customHeight="1">
      <c r="A81" s="253" t="s">
        <v>17</v>
      </c>
      <c r="B81" s="253"/>
      <c r="C81" s="253"/>
      <c r="D81" s="253"/>
      <c r="E81" s="253"/>
    </row>
    <row r="82" spans="1:5" ht="18" customHeight="1">
      <c r="A82" s="253" t="s">
        <v>128</v>
      </c>
      <c r="B82" s="253"/>
      <c r="C82" s="253"/>
      <c r="D82" s="253"/>
      <c r="E82" s="253"/>
    </row>
    <row r="83" spans="1:5" ht="18" customHeight="1">
      <c r="A83" s="253" t="s">
        <v>15</v>
      </c>
      <c r="B83" s="253"/>
      <c r="C83" s="253"/>
      <c r="D83" s="253"/>
      <c r="E83" s="253"/>
    </row>
    <row r="84" spans="1:5" ht="18" customHeight="1">
      <c r="A84" s="6"/>
      <c r="B84" s="20"/>
      <c r="C84" s="26"/>
      <c r="D84" s="26"/>
      <c r="E84" s="6"/>
    </row>
    <row r="85" spans="1:5" ht="18" customHeight="1">
      <c r="A85" s="253" t="s">
        <v>269</v>
      </c>
      <c r="B85" s="253"/>
      <c r="C85" s="253"/>
      <c r="D85" s="253"/>
      <c r="E85" s="253"/>
    </row>
    <row r="86" spans="1:5" ht="18" customHeight="1">
      <c r="A86" s="253" t="s">
        <v>16</v>
      </c>
      <c r="B86" s="253"/>
      <c r="C86" s="253"/>
      <c r="D86" s="253"/>
      <c r="E86" s="253"/>
    </row>
    <row r="87" spans="1:5" ht="18" customHeight="1">
      <c r="A87" s="263">
        <v>239813</v>
      </c>
      <c r="B87" s="263"/>
      <c r="C87" s="263"/>
      <c r="D87" s="263"/>
      <c r="E87" s="263"/>
    </row>
    <row r="88" spans="1:5" ht="19.5" customHeight="1">
      <c r="A88" s="227" t="s">
        <v>507</v>
      </c>
      <c r="B88" s="227"/>
      <c r="C88" s="227"/>
      <c r="D88" s="227"/>
      <c r="E88" s="227"/>
    </row>
    <row r="89" spans="1:5" ht="19.5" customHeight="1">
      <c r="A89" s="227" t="s">
        <v>18</v>
      </c>
      <c r="B89" s="227"/>
      <c r="C89" s="227"/>
      <c r="D89" s="227"/>
      <c r="E89" s="227"/>
    </row>
    <row r="90" spans="1:5" ht="19.5" customHeight="1">
      <c r="A90" s="229" t="s">
        <v>292</v>
      </c>
      <c r="B90" s="229"/>
      <c r="C90" s="30"/>
      <c r="D90" s="30"/>
      <c r="E90" s="52">
        <v>7302.32</v>
      </c>
    </row>
    <row r="91" spans="1:5" ht="19.5" customHeight="1">
      <c r="A91" s="57" t="s">
        <v>19</v>
      </c>
      <c r="B91" s="57"/>
      <c r="C91" s="30"/>
      <c r="D91" s="30"/>
      <c r="E91" s="52">
        <v>25800</v>
      </c>
    </row>
    <row r="92" spans="1:5" ht="19.5" customHeight="1">
      <c r="A92" s="55" t="s">
        <v>20</v>
      </c>
      <c r="B92" s="6"/>
      <c r="C92" s="30"/>
      <c r="D92" s="20"/>
      <c r="E92" s="55">
        <v>160.95</v>
      </c>
    </row>
    <row r="93" spans="1:5" ht="19.5" customHeight="1">
      <c r="A93" s="55" t="s">
        <v>21</v>
      </c>
      <c r="B93" s="6"/>
      <c r="C93" s="6"/>
      <c r="D93" s="20"/>
      <c r="E93" s="55">
        <v>193.14</v>
      </c>
    </row>
    <row r="94" spans="1:5" ht="19.5" customHeight="1">
      <c r="A94" s="57" t="s">
        <v>294</v>
      </c>
      <c r="B94" s="6"/>
      <c r="C94" s="6"/>
      <c r="D94" s="20"/>
      <c r="E94" s="55">
        <v>35826.12</v>
      </c>
    </row>
    <row r="95" spans="1:5" ht="19.5" customHeight="1">
      <c r="A95" s="57" t="s">
        <v>293</v>
      </c>
      <c r="B95" s="6"/>
      <c r="C95" s="6"/>
      <c r="D95" s="20"/>
      <c r="E95" s="55">
        <v>19500</v>
      </c>
    </row>
    <row r="96" spans="1:5" ht="19.5" customHeight="1">
      <c r="A96" s="57" t="s">
        <v>295</v>
      </c>
      <c r="B96" s="6"/>
      <c r="C96" s="6"/>
      <c r="D96" s="20"/>
      <c r="E96" s="55">
        <v>82724</v>
      </c>
    </row>
    <row r="97" spans="1:5" ht="19.5" customHeight="1">
      <c r="A97" s="55" t="s">
        <v>296</v>
      </c>
      <c r="B97" s="6"/>
      <c r="C97" s="6"/>
      <c r="D97" s="20"/>
      <c r="E97" s="55">
        <v>13121</v>
      </c>
    </row>
    <row r="98" spans="1:5" ht="19.5" customHeight="1">
      <c r="A98" s="6" t="s">
        <v>481</v>
      </c>
      <c r="B98" s="6"/>
      <c r="C98" s="6"/>
      <c r="D98" s="20"/>
      <c r="E98" s="55">
        <v>20000</v>
      </c>
    </row>
    <row r="99" spans="1:5" ht="19.5" customHeight="1">
      <c r="A99" s="30" t="s">
        <v>22</v>
      </c>
      <c r="B99" s="30"/>
      <c r="C99" s="6"/>
      <c r="D99" s="20"/>
      <c r="E99" s="56">
        <f>SUM(E90:E98)</f>
        <v>204627.53</v>
      </c>
    </row>
    <row r="100" spans="1:5" ht="19.5" customHeight="1">
      <c r="A100" s="30"/>
      <c r="B100" s="30"/>
      <c r="C100" s="30"/>
      <c r="D100" s="20"/>
      <c r="E100" s="56"/>
    </row>
    <row r="101" spans="1:5" ht="19.5" customHeight="1">
      <c r="A101" s="30"/>
      <c r="B101" s="30"/>
      <c r="C101" s="30"/>
      <c r="D101" s="20"/>
      <c r="E101" s="56"/>
    </row>
    <row r="102" spans="1:5" ht="19.5" customHeight="1">
      <c r="A102" s="228" t="s">
        <v>508</v>
      </c>
      <c r="B102" s="228"/>
      <c r="C102" s="228"/>
      <c r="D102" s="228"/>
      <c r="E102" s="228"/>
    </row>
    <row r="103" spans="1:5" ht="19.5" customHeight="1">
      <c r="A103" s="227" t="s">
        <v>18</v>
      </c>
      <c r="B103" s="227"/>
      <c r="C103" s="227"/>
      <c r="D103" s="227"/>
      <c r="E103" s="227"/>
    </row>
    <row r="104" spans="1:5" ht="19.5" customHeight="1">
      <c r="A104" s="229" t="s">
        <v>292</v>
      </c>
      <c r="B104" s="229"/>
      <c r="C104" s="30"/>
      <c r="D104" s="30"/>
      <c r="E104" s="52">
        <v>7302.32</v>
      </c>
    </row>
    <row r="105" spans="1:5" ht="19.5" customHeight="1">
      <c r="A105" s="57" t="s">
        <v>19</v>
      </c>
      <c r="B105" s="57"/>
      <c r="C105" s="30"/>
      <c r="D105" s="30"/>
      <c r="E105" s="52">
        <v>18210</v>
      </c>
    </row>
    <row r="106" spans="1:5" ht="19.5" customHeight="1">
      <c r="A106" s="55" t="s">
        <v>20</v>
      </c>
      <c r="B106" s="6"/>
      <c r="C106" s="30"/>
      <c r="D106" s="20"/>
      <c r="E106" s="55">
        <v>99.15</v>
      </c>
    </row>
    <row r="107" spans="1:5" ht="19.5" customHeight="1">
      <c r="A107" s="57" t="s">
        <v>294</v>
      </c>
      <c r="B107" s="6"/>
      <c r="C107" s="6"/>
      <c r="D107" s="20"/>
      <c r="E107" s="55">
        <v>35826.12</v>
      </c>
    </row>
    <row r="108" spans="1:5" ht="19.5" customHeight="1">
      <c r="A108" s="57" t="s">
        <v>293</v>
      </c>
      <c r="B108" s="6"/>
      <c r="C108" s="6"/>
      <c r="D108" s="20"/>
      <c r="E108" s="55">
        <v>19500</v>
      </c>
    </row>
    <row r="109" spans="1:5" ht="19.5" customHeight="1">
      <c r="A109" s="57" t="s">
        <v>295</v>
      </c>
      <c r="B109" s="6"/>
      <c r="C109" s="6"/>
      <c r="D109" s="20"/>
      <c r="E109" s="55">
        <v>82724</v>
      </c>
    </row>
    <row r="110" spans="1:5" ht="19.5" customHeight="1">
      <c r="A110" s="55" t="s">
        <v>296</v>
      </c>
      <c r="B110" s="6"/>
      <c r="C110" s="6"/>
      <c r="D110" s="20"/>
      <c r="E110" s="55">
        <v>13121</v>
      </c>
    </row>
    <row r="111" spans="1:5" ht="19.5" customHeight="1">
      <c r="A111" s="30" t="s">
        <v>22</v>
      </c>
      <c r="B111" s="30"/>
      <c r="C111" s="30"/>
      <c r="D111" s="20"/>
      <c r="E111" s="58">
        <f>SUM(E104:E110)</f>
        <v>176782.59</v>
      </c>
    </row>
    <row r="112" spans="1:5" ht="19.5" customHeight="1">
      <c r="A112" s="30"/>
      <c r="B112" s="30"/>
      <c r="C112" s="30"/>
      <c r="D112" s="20"/>
      <c r="E112" s="58"/>
    </row>
    <row r="113" spans="1:5" ht="19.5" customHeight="1">
      <c r="A113" s="30"/>
      <c r="B113" s="30"/>
      <c r="C113" s="30"/>
      <c r="D113" s="20"/>
      <c r="E113" s="58"/>
    </row>
    <row r="114" spans="1:5" ht="19.5" customHeight="1">
      <c r="A114" s="227" t="s">
        <v>509</v>
      </c>
      <c r="B114" s="227"/>
      <c r="C114" s="227"/>
      <c r="D114" s="227"/>
      <c r="E114" s="227"/>
    </row>
    <row r="115" spans="1:5" ht="19.5" customHeight="1">
      <c r="A115" s="227" t="s">
        <v>326</v>
      </c>
      <c r="B115" s="227"/>
      <c r="C115" s="227"/>
      <c r="D115" s="227"/>
      <c r="E115" s="227"/>
    </row>
    <row r="116" spans="1:5" ht="19.5" customHeight="1">
      <c r="A116" s="57" t="s">
        <v>110</v>
      </c>
      <c r="B116" s="57"/>
      <c r="C116" s="30"/>
      <c r="D116" s="30"/>
      <c r="E116" s="52">
        <v>0</v>
      </c>
    </row>
    <row r="117" spans="1:5" ht="19.5" customHeight="1">
      <c r="A117" s="57" t="s">
        <v>111</v>
      </c>
      <c r="B117" s="57"/>
      <c r="C117" s="30"/>
      <c r="D117" s="30"/>
      <c r="E117" s="52">
        <v>0</v>
      </c>
    </row>
    <row r="118" spans="1:5" ht="19.5" customHeight="1">
      <c r="A118" s="57" t="s">
        <v>112</v>
      </c>
      <c r="B118" s="57"/>
      <c r="C118" s="30"/>
      <c r="D118" s="30"/>
      <c r="E118" s="52">
        <v>0</v>
      </c>
    </row>
    <row r="119" spans="1:5" ht="19.5" customHeight="1">
      <c r="A119" s="57" t="s">
        <v>113</v>
      </c>
      <c r="B119" s="57"/>
      <c r="C119" s="30"/>
      <c r="D119" s="30"/>
      <c r="E119" s="52">
        <v>0</v>
      </c>
    </row>
    <row r="120" spans="1:5" ht="19.5" customHeight="1">
      <c r="A120" s="57" t="s">
        <v>114</v>
      </c>
      <c r="B120" s="57"/>
      <c r="C120" s="30"/>
      <c r="D120" s="30"/>
      <c r="E120" s="52">
        <v>0</v>
      </c>
    </row>
    <row r="121" spans="1:5" ht="19.5" customHeight="1">
      <c r="A121" s="57" t="s">
        <v>121</v>
      </c>
      <c r="B121" s="57"/>
      <c r="C121" s="30"/>
      <c r="D121" s="30"/>
      <c r="E121" s="52">
        <v>0</v>
      </c>
    </row>
    <row r="122" spans="1:5" ht="19.5" customHeight="1">
      <c r="A122" s="57" t="s">
        <v>122</v>
      </c>
      <c r="B122" s="57"/>
      <c r="C122" s="30"/>
      <c r="D122" s="30"/>
      <c r="E122" s="52">
        <v>0</v>
      </c>
    </row>
    <row r="123" spans="1:5" ht="19.5" customHeight="1">
      <c r="A123" s="57" t="s">
        <v>123</v>
      </c>
      <c r="B123" s="57"/>
      <c r="C123" s="30"/>
      <c r="D123" s="30"/>
      <c r="E123" s="52"/>
    </row>
    <row r="124" spans="1:5" ht="19.5" customHeight="1">
      <c r="A124" s="30" t="s">
        <v>22</v>
      </c>
      <c r="B124" s="30"/>
      <c r="C124" s="30"/>
      <c r="D124" s="20"/>
      <c r="E124" s="58">
        <v>0</v>
      </c>
    </row>
    <row r="125" spans="1:5" ht="19.5" customHeight="1">
      <c r="A125" s="30"/>
      <c r="B125" s="30"/>
      <c r="C125" s="30"/>
      <c r="D125" s="20"/>
      <c r="E125" s="58"/>
    </row>
    <row r="126" spans="1:5" ht="19.5" customHeight="1">
      <c r="A126" s="30"/>
      <c r="B126" s="30"/>
      <c r="C126" s="30"/>
      <c r="D126" s="20"/>
      <c r="E126" s="58"/>
    </row>
    <row r="127" spans="1:5" ht="19.5" customHeight="1">
      <c r="A127" s="30"/>
      <c r="B127" s="30"/>
      <c r="C127" s="30"/>
      <c r="D127" s="20"/>
      <c r="E127" s="58"/>
    </row>
    <row r="128" spans="1:5" ht="19.5" customHeight="1">
      <c r="A128" s="30"/>
      <c r="B128" s="30"/>
      <c r="C128" s="30"/>
      <c r="D128" s="20"/>
      <c r="E128" s="58"/>
    </row>
    <row r="129" spans="1:5" ht="19.5" customHeight="1">
      <c r="A129" s="30"/>
      <c r="B129" s="30"/>
      <c r="C129" s="30"/>
      <c r="D129" s="20"/>
      <c r="E129" s="58"/>
    </row>
    <row r="130" spans="1:5" ht="19.5" customHeight="1">
      <c r="A130" s="30"/>
      <c r="B130" s="30"/>
      <c r="C130" s="30"/>
      <c r="D130" s="20"/>
      <c r="E130" s="58"/>
    </row>
    <row r="131" spans="1:5" ht="19.5" customHeight="1">
      <c r="A131" s="228" t="s">
        <v>510</v>
      </c>
      <c r="B131" s="228"/>
      <c r="C131" s="228"/>
      <c r="D131" s="228"/>
      <c r="E131" s="228"/>
    </row>
    <row r="132" spans="1:5" ht="19.5" customHeight="1">
      <c r="A132" s="227" t="s">
        <v>321</v>
      </c>
      <c r="B132" s="227"/>
      <c r="C132" s="227"/>
      <c r="D132" s="227"/>
      <c r="E132" s="227"/>
    </row>
    <row r="133" spans="1:5" ht="19.5" customHeight="1">
      <c r="A133" s="30"/>
      <c r="B133" s="30"/>
      <c r="C133" s="30"/>
      <c r="D133" s="30"/>
      <c r="E133" s="30"/>
    </row>
    <row r="134" spans="1:5" ht="19.5" customHeight="1">
      <c r="A134" s="57" t="s">
        <v>115</v>
      </c>
      <c r="B134" s="57"/>
      <c r="C134" s="30"/>
      <c r="D134" s="30"/>
      <c r="E134" s="52">
        <v>0</v>
      </c>
    </row>
    <row r="135" spans="1:5" ht="19.5" customHeight="1">
      <c r="A135" s="57" t="s">
        <v>139</v>
      </c>
      <c r="B135" s="57"/>
      <c r="C135" s="57"/>
      <c r="D135" s="30"/>
      <c r="E135" s="52">
        <v>0</v>
      </c>
    </row>
    <row r="136" spans="1:5" ht="19.5" customHeight="1">
      <c r="A136" s="57" t="s">
        <v>116</v>
      </c>
      <c r="B136" s="57"/>
      <c r="C136" s="57"/>
      <c r="D136" s="30"/>
      <c r="E136" s="52">
        <v>0</v>
      </c>
    </row>
    <row r="137" spans="1:5" ht="19.5" customHeight="1">
      <c r="A137" s="57" t="s">
        <v>117</v>
      </c>
      <c r="B137" s="57"/>
      <c r="C137" s="30"/>
      <c r="D137" s="30"/>
      <c r="E137" s="52">
        <v>0</v>
      </c>
    </row>
    <row r="138" spans="1:5" ht="19.5" customHeight="1">
      <c r="A138" s="57" t="s">
        <v>118</v>
      </c>
      <c r="B138" s="57"/>
      <c r="C138" s="30"/>
      <c r="D138" s="30"/>
      <c r="E138" s="52">
        <v>0</v>
      </c>
    </row>
    <row r="139" spans="1:5" ht="19.5" customHeight="1">
      <c r="A139" s="57" t="s">
        <v>119</v>
      </c>
      <c r="B139" s="57"/>
      <c r="C139" s="30"/>
      <c r="D139" s="30"/>
      <c r="E139" s="52">
        <v>0</v>
      </c>
    </row>
    <row r="140" spans="1:5" ht="19.5" customHeight="1">
      <c r="A140" s="57" t="s">
        <v>118</v>
      </c>
      <c r="B140" s="57"/>
      <c r="C140" s="30"/>
      <c r="D140" s="30"/>
      <c r="E140" s="52">
        <v>0</v>
      </c>
    </row>
    <row r="141" spans="1:5" ht="19.5" customHeight="1">
      <c r="A141" s="57" t="s">
        <v>120</v>
      </c>
      <c r="B141" s="57"/>
      <c r="C141" s="30"/>
      <c r="D141" s="30"/>
      <c r="E141" s="52">
        <v>0</v>
      </c>
    </row>
    <row r="142" spans="1:5" ht="19.5" customHeight="1">
      <c r="A142" s="57" t="s">
        <v>120</v>
      </c>
      <c r="B142" s="57"/>
      <c r="C142" s="30"/>
      <c r="D142" s="30"/>
      <c r="E142" s="52">
        <v>0</v>
      </c>
    </row>
    <row r="143" spans="1:5" ht="19.5" customHeight="1">
      <c r="A143" s="57" t="s">
        <v>120</v>
      </c>
      <c r="B143" s="57"/>
      <c r="C143" s="30"/>
      <c r="D143" s="30"/>
      <c r="E143" s="52">
        <v>0</v>
      </c>
    </row>
    <row r="144" spans="1:5" ht="19.5" customHeight="1">
      <c r="A144" s="57" t="s">
        <v>120</v>
      </c>
      <c r="B144" s="57"/>
      <c r="C144" s="30"/>
      <c r="D144" s="30"/>
      <c r="E144" s="52">
        <v>0</v>
      </c>
    </row>
    <row r="145" spans="1:5" ht="19.5" customHeight="1">
      <c r="A145" s="57" t="s">
        <v>120</v>
      </c>
      <c r="B145" s="57"/>
      <c r="C145" s="30"/>
      <c r="D145" s="30"/>
      <c r="E145" s="52">
        <v>0</v>
      </c>
    </row>
    <row r="146" spans="1:5" ht="19.5" customHeight="1">
      <c r="A146" s="57" t="s">
        <v>87</v>
      </c>
      <c r="B146" s="57"/>
      <c r="C146" s="30"/>
      <c r="D146" s="30"/>
      <c r="E146" s="52">
        <v>0</v>
      </c>
    </row>
    <row r="147" spans="1:5" ht="19.5" customHeight="1">
      <c r="A147" s="57" t="s">
        <v>88</v>
      </c>
      <c r="B147" s="57"/>
      <c r="C147" s="30"/>
      <c r="D147" s="30"/>
      <c r="E147" s="52">
        <v>0</v>
      </c>
    </row>
    <row r="148" spans="1:5" ht="19.5" customHeight="1">
      <c r="A148" s="57" t="s">
        <v>89</v>
      </c>
      <c r="B148" s="57"/>
      <c r="C148" s="30"/>
      <c r="D148" s="30"/>
      <c r="E148" s="52">
        <v>0</v>
      </c>
    </row>
    <row r="149" spans="1:5" ht="19.5" customHeight="1">
      <c r="A149" s="57" t="s">
        <v>138</v>
      </c>
      <c r="B149" s="57"/>
      <c r="C149" s="30"/>
      <c r="D149" s="30"/>
      <c r="E149" s="52">
        <v>0</v>
      </c>
    </row>
    <row r="150" spans="1:5" ht="19.5" customHeight="1">
      <c r="A150" s="30" t="s">
        <v>22</v>
      </c>
      <c r="B150" s="30"/>
      <c r="C150" s="30"/>
      <c r="D150" s="20"/>
      <c r="E150" s="58">
        <v>0</v>
      </c>
    </row>
    <row r="151" spans="1:5" ht="19.5" customHeight="1">
      <c r="A151" s="30"/>
      <c r="B151" s="30"/>
      <c r="C151" s="30"/>
      <c r="D151" s="20"/>
      <c r="E151" s="58"/>
    </row>
    <row r="152" spans="1:5" ht="19.5" customHeight="1">
      <c r="A152" s="30"/>
      <c r="B152" s="30"/>
      <c r="C152" s="30"/>
      <c r="D152" s="20"/>
      <c r="E152" s="58"/>
    </row>
    <row r="153" spans="1:5" ht="19.5" customHeight="1">
      <c r="A153" s="30"/>
      <c r="B153" s="30"/>
      <c r="C153" s="30"/>
      <c r="D153" s="20"/>
      <c r="E153" s="58"/>
    </row>
    <row r="154" spans="1:5" ht="19.5" customHeight="1">
      <c r="A154" s="30"/>
      <c r="B154" s="30"/>
      <c r="C154" s="30"/>
      <c r="D154" s="20"/>
      <c r="E154" s="58"/>
    </row>
    <row r="155" spans="1:5" ht="19.5" customHeight="1">
      <c r="A155" s="30"/>
      <c r="B155" s="30"/>
      <c r="C155" s="30"/>
      <c r="D155" s="20"/>
      <c r="E155" s="58"/>
    </row>
    <row r="156" spans="1:5" ht="19.5" customHeight="1">
      <c r="A156" s="1"/>
      <c r="C156" s="30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1"/>
      <c r="D801" s="1"/>
      <c r="E801" s="1"/>
    </row>
    <row r="802" spans="1:5" ht="19.5" customHeight="1">
      <c r="A802" s="1"/>
      <c r="D802" s="1"/>
      <c r="E802" s="1"/>
    </row>
    <row r="803" spans="1:5" ht="19.5" customHeight="1">
      <c r="A803" s="1"/>
      <c r="D803" s="1"/>
      <c r="E803" s="1"/>
    </row>
    <row r="804" spans="1:5" ht="19.5" customHeight="1">
      <c r="A804" s="1"/>
      <c r="D804" s="1"/>
      <c r="E804" s="1"/>
    </row>
    <row r="805" spans="1:5" ht="19.5" customHeight="1">
      <c r="A805" s="1"/>
      <c r="D805" s="1"/>
      <c r="E805" s="1"/>
    </row>
    <row r="806" spans="1:5" ht="19.5" customHeight="1">
      <c r="A806" s="3"/>
      <c r="B806" s="3"/>
      <c r="E806" s="5"/>
    </row>
    <row r="807" spans="1:5" ht="19.5" customHeight="1">
      <c r="A807" s="3"/>
      <c r="B807" s="3"/>
      <c r="E807" s="5"/>
    </row>
    <row r="808" spans="1:5" ht="19.5" customHeight="1">
      <c r="A808" s="3"/>
      <c r="B808" s="3"/>
      <c r="E808" s="5"/>
    </row>
    <row r="809" spans="1:5" ht="19.5" customHeight="1">
      <c r="A809" s="3"/>
      <c r="B809" s="3"/>
      <c r="E809" s="5"/>
    </row>
    <row r="810" spans="1:5" ht="19.5" customHeight="1">
      <c r="A810" s="3"/>
      <c r="B810" s="3"/>
      <c r="E810" s="5"/>
    </row>
  </sheetData>
  <mergeCells count="21">
    <mergeCell ref="A131:E131"/>
    <mergeCell ref="A132:E132"/>
    <mergeCell ref="A81:E81"/>
    <mergeCell ref="A82:E82"/>
    <mergeCell ref="A83:E83"/>
    <mergeCell ref="A85:E85"/>
    <mergeCell ref="A86:E86"/>
    <mergeCell ref="A87:E87"/>
    <mergeCell ref="A88:E88"/>
    <mergeCell ref="A89:E89"/>
    <mergeCell ref="C1:E1"/>
    <mergeCell ref="A2:E2"/>
    <mergeCell ref="A3:E3"/>
    <mergeCell ref="A90:B90"/>
    <mergeCell ref="A4:B4"/>
    <mergeCell ref="C4:C6"/>
    <mergeCell ref="A114:E114"/>
    <mergeCell ref="A115:E115"/>
    <mergeCell ref="A102:E102"/>
    <mergeCell ref="A103:E103"/>
    <mergeCell ref="A104:B104"/>
  </mergeCells>
  <printOptions/>
  <pageMargins left="0.24" right="0.24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workbookViewId="0" topLeftCell="A1">
      <selection activeCell="F74" sqref="F74"/>
    </sheetView>
  </sheetViews>
  <sheetFormatPr defaultColWidth="9.140625" defaultRowHeight="12.75"/>
  <cols>
    <col min="1" max="1" width="44.8515625" style="181" customWidth="1"/>
    <col min="2" max="2" width="7.140625" style="169" customWidth="1"/>
    <col min="3" max="3" width="12.00390625" style="170" customWidth="1"/>
    <col min="4" max="4" width="11.00390625" style="170" customWidth="1"/>
    <col min="5" max="5" width="11.8515625" style="170" bestFit="1" customWidth="1"/>
    <col min="6" max="6" width="12.8515625" style="170" customWidth="1"/>
    <col min="7" max="16384" width="9.140625" style="1" customWidth="1"/>
  </cols>
  <sheetData>
    <row r="1" spans="1:6" ht="18.75">
      <c r="A1" s="228"/>
      <c r="B1" s="228"/>
      <c r="C1" s="228"/>
      <c r="D1" s="228"/>
      <c r="E1" s="228"/>
      <c r="F1" s="228"/>
    </row>
    <row r="2" spans="1:6" ht="18.75">
      <c r="A2" s="228" t="s">
        <v>511</v>
      </c>
      <c r="B2" s="228"/>
      <c r="C2" s="228"/>
      <c r="D2" s="228"/>
      <c r="E2" s="228"/>
      <c r="F2" s="228"/>
    </row>
    <row r="3" spans="1:6" ht="18.75">
      <c r="A3" s="267" t="s">
        <v>90</v>
      </c>
      <c r="B3" s="267"/>
      <c r="C3" s="267"/>
      <c r="D3" s="267"/>
      <c r="E3" s="267"/>
      <c r="F3" s="267"/>
    </row>
    <row r="4" spans="1:6" ht="18.75">
      <c r="A4" s="268" t="s">
        <v>12</v>
      </c>
      <c r="B4" s="269"/>
      <c r="C4" s="270"/>
      <c r="D4" s="270"/>
      <c r="E4" s="270"/>
      <c r="F4" s="271"/>
    </row>
    <row r="5" spans="1:6" ht="18.75">
      <c r="A5" s="266" t="s">
        <v>27</v>
      </c>
      <c r="B5" s="264" t="s">
        <v>4</v>
      </c>
      <c r="C5" s="264" t="s">
        <v>25</v>
      </c>
      <c r="D5" s="264" t="s">
        <v>40</v>
      </c>
      <c r="E5" s="264" t="s">
        <v>41</v>
      </c>
      <c r="F5" s="157" t="s">
        <v>338</v>
      </c>
    </row>
    <row r="6" spans="1:6" ht="18.75">
      <c r="A6" s="266"/>
      <c r="B6" s="264"/>
      <c r="C6" s="264"/>
      <c r="D6" s="264"/>
      <c r="E6" s="264"/>
      <c r="F6" s="157" t="s">
        <v>25</v>
      </c>
    </row>
    <row r="7" spans="1:6" ht="18.75">
      <c r="A7" s="171" t="s">
        <v>42</v>
      </c>
      <c r="B7" s="162"/>
      <c r="C7" s="158"/>
      <c r="D7" s="158"/>
      <c r="E7" s="158"/>
      <c r="F7" s="158"/>
    </row>
    <row r="8" spans="1:6" ht="18.75">
      <c r="A8" s="172" t="s">
        <v>43</v>
      </c>
      <c r="B8" s="93" t="s">
        <v>273</v>
      </c>
      <c r="C8" s="99"/>
      <c r="D8" s="99"/>
      <c r="E8" s="99"/>
      <c r="F8" s="99"/>
    </row>
    <row r="9" spans="1:6" ht="18.75">
      <c r="A9" s="173" t="s">
        <v>44</v>
      </c>
      <c r="B9" s="159" t="s">
        <v>270</v>
      </c>
      <c r="C9" s="99">
        <v>62800</v>
      </c>
      <c r="D9" s="99"/>
      <c r="E9" s="99">
        <v>140946</v>
      </c>
      <c r="F9" s="99">
        <f>E9-C9</f>
        <v>78146</v>
      </c>
    </row>
    <row r="10" spans="1:6" ht="18.75">
      <c r="A10" s="173" t="s">
        <v>45</v>
      </c>
      <c r="B10" s="159" t="s">
        <v>271</v>
      </c>
      <c r="C10" s="99">
        <v>113600</v>
      </c>
      <c r="D10" s="99">
        <v>3070.91</v>
      </c>
      <c r="E10" s="99">
        <v>110775.94</v>
      </c>
      <c r="F10" s="99">
        <f>E10-C10</f>
        <v>-2824.0599999999977</v>
      </c>
    </row>
    <row r="11" spans="1:6" ht="18.75">
      <c r="A11" s="173" t="s">
        <v>61</v>
      </c>
      <c r="B11" s="159" t="s">
        <v>272</v>
      </c>
      <c r="C11" s="99">
        <v>9300</v>
      </c>
      <c r="D11" s="99">
        <v>0</v>
      </c>
      <c r="E11" s="99">
        <v>10157</v>
      </c>
      <c r="F11" s="99">
        <f>E11-C11</f>
        <v>857</v>
      </c>
    </row>
    <row r="12" spans="1:6" ht="19.5" thickBot="1">
      <c r="A12" s="174" t="s">
        <v>22</v>
      </c>
      <c r="B12" s="6"/>
      <c r="C12" s="161">
        <f>SUM(C9:C11)</f>
        <v>185700</v>
      </c>
      <c r="D12" s="161">
        <f>SUM(D9:D11)</f>
        <v>3070.91</v>
      </c>
      <c r="E12" s="161">
        <f>SUM(E9:E11)</f>
        <v>261878.94</v>
      </c>
      <c r="F12" s="161">
        <f>SUM(F9:F11)</f>
        <v>76178.94</v>
      </c>
    </row>
    <row r="13" spans="1:6" ht="19.5" thickTop="1">
      <c r="A13" s="175" t="s">
        <v>46</v>
      </c>
      <c r="B13" s="156" t="s">
        <v>274</v>
      </c>
      <c r="C13" s="99"/>
      <c r="D13" s="99"/>
      <c r="E13" s="99"/>
      <c r="F13" s="99"/>
    </row>
    <row r="14" spans="1:6" ht="18.75">
      <c r="A14" s="173" t="s">
        <v>47</v>
      </c>
      <c r="B14" s="159" t="s">
        <v>275</v>
      </c>
      <c r="C14" s="99">
        <v>300</v>
      </c>
      <c r="D14" s="99">
        <v>428</v>
      </c>
      <c r="E14" s="99">
        <v>2099</v>
      </c>
      <c r="F14" s="99">
        <f>E14-C14</f>
        <v>1799</v>
      </c>
    </row>
    <row r="15" spans="1:6" ht="18.75">
      <c r="A15" s="173" t="s">
        <v>93</v>
      </c>
      <c r="B15" s="159" t="s">
        <v>278</v>
      </c>
      <c r="C15" s="99">
        <v>100</v>
      </c>
      <c r="D15" s="99"/>
      <c r="E15" s="99">
        <v>200</v>
      </c>
      <c r="F15" s="99">
        <f>E15-C15</f>
        <v>100</v>
      </c>
    </row>
    <row r="16" spans="1:6" ht="18.75">
      <c r="A16" s="173" t="s">
        <v>94</v>
      </c>
      <c r="B16" s="159" t="s">
        <v>279</v>
      </c>
      <c r="C16" s="99">
        <v>100</v>
      </c>
      <c r="D16" s="99">
        <v>50</v>
      </c>
      <c r="E16" s="99">
        <v>440</v>
      </c>
      <c r="F16" s="99">
        <f>E16-C16</f>
        <v>340</v>
      </c>
    </row>
    <row r="17" spans="1:6" ht="18.75">
      <c r="A17" s="176" t="s">
        <v>307</v>
      </c>
      <c r="B17" s="159" t="s">
        <v>276</v>
      </c>
      <c r="C17" s="99">
        <v>100</v>
      </c>
      <c r="D17" s="99">
        <v>0</v>
      </c>
      <c r="E17" s="99">
        <v>0</v>
      </c>
      <c r="F17" s="99">
        <f>C17</f>
        <v>100</v>
      </c>
    </row>
    <row r="18" spans="1:6" ht="18.75">
      <c r="A18" s="173" t="s">
        <v>308</v>
      </c>
      <c r="B18" s="14" t="s">
        <v>280</v>
      </c>
      <c r="C18" s="99">
        <v>200</v>
      </c>
      <c r="D18" s="99">
        <v>0</v>
      </c>
      <c r="E18" s="99">
        <v>0</v>
      </c>
      <c r="F18" s="99">
        <f>C18</f>
        <v>200</v>
      </c>
    </row>
    <row r="19" spans="1:6" ht="18.75">
      <c r="A19" s="173" t="s">
        <v>309</v>
      </c>
      <c r="B19" s="14" t="s">
        <v>277</v>
      </c>
      <c r="C19" s="99">
        <v>10600</v>
      </c>
      <c r="D19" s="99">
        <v>600</v>
      </c>
      <c r="E19" s="99">
        <v>5080</v>
      </c>
      <c r="F19" s="99">
        <f aca="true" t="shared" si="0" ref="F19:F24">E19-C19</f>
        <v>-5520</v>
      </c>
    </row>
    <row r="20" spans="1:6" ht="18.75">
      <c r="A20" s="173" t="s">
        <v>310</v>
      </c>
      <c r="B20" s="14" t="s">
        <v>314</v>
      </c>
      <c r="C20" s="99">
        <v>1000</v>
      </c>
      <c r="D20" s="99">
        <v>0</v>
      </c>
      <c r="E20" s="99">
        <v>1200</v>
      </c>
      <c r="F20" s="99">
        <f t="shared" si="0"/>
        <v>200</v>
      </c>
    </row>
    <row r="21" spans="1:6" ht="18.75">
      <c r="A21" s="173" t="s">
        <v>311</v>
      </c>
      <c r="B21" s="14" t="s">
        <v>298</v>
      </c>
      <c r="C21" s="99">
        <v>55400</v>
      </c>
      <c r="D21" s="99">
        <v>240</v>
      </c>
      <c r="E21" s="99">
        <v>59440</v>
      </c>
      <c r="F21" s="99">
        <f t="shared" si="0"/>
        <v>4040</v>
      </c>
    </row>
    <row r="22" spans="1:6" ht="18.75">
      <c r="A22" s="173" t="s">
        <v>312</v>
      </c>
      <c r="B22" s="14" t="s">
        <v>300</v>
      </c>
      <c r="C22" s="99">
        <v>19200</v>
      </c>
      <c r="D22" s="99">
        <v>1920</v>
      </c>
      <c r="E22" s="99">
        <v>17300</v>
      </c>
      <c r="F22" s="99">
        <f t="shared" si="0"/>
        <v>-1900</v>
      </c>
    </row>
    <row r="23" spans="1:6" ht="18.75">
      <c r="A23" s="173" t="s">
        <v>313</v>
      </c>
      <c r="B23" s="14" t="s">
        <v>299</v>
      </c>
      <c r="C23" s="99">
        <v>29700</v>
      </c>
      <c r="D23" s="99">
        <v>80</v>
      </c>
      <c r="E23" s="99">
        <v>620</v>
      </c>
      <c r="F23" s="99">
        <f t="shared" si="0"/>
        <v>-29080</v>
      </c>
    </row>
    <row r="24" spans="1:6" ht="18.75">
      <c r="A24" s="173" t="s">
        <v>512</v>
      </c>
      <c r="B24" s="14" t="s">
        <v>513</v>
      </c>
      <c r="C24" s="99"/>
      <c r="D24" s="99">
        <v>0</v>
      </c>
      <c r="E24" s="99">
        <v>20</v>
      </c>
      <c r="F24" s="99">
        <f t="shared" si="0"/>
        <v>20</v>
      </c>
    </row>
    <row r="25" spans="1:6" ht="19.5" thickBot="1">
      <c r="A25" s="174" t="s">
        <v>22</v>
      </c>
      <c r="B25" s="162"/>
      <c r="C25" s="161">
        <f>SUM(C14:C24)</f>
        <v>116700</v>
      </c>
      <c r="D25" s="161">
        <f>SUM(D14:D24)</f>
        <v>3318</v>
      </c>
      <c r="E25" s="161">
        <f>SUM(E14:E24)</f>
        <v>86399</v>
      </c>
      <c r="F25" s="161">
        <f>SUM(F14:F24)</f>
        <v>-29701</v>
      </c>
    </row>
    <row r="26" spans="1:6" ht="19.5" thickTop="1">
      <c r="A26" s="177" t="s">
        <v>48</v>
      </c>
      <c r="B26" s="93" t="s">
        <v>282</v>
      </c>
      <c r="C26" s="99"/>
      <c r="D26" s="99"/>
      <c r="E26" s="99"/>
      <c r="F26" s="99"/>
    </row>
    <row r="27" spans="1:6" ht="18.75">
      <c r="A27" s="173" t="s">
        <v>49</v>
      </c>
      <c r="B27" s="14" t="s">
        <v>315</v>
      </c>
      <c r="C27" s="99">
        <v>162000</v>
      </c>
      <c r="D27" s="99">
        <v>2764.55</v>
      </c>
      <c r="E27" s="99">
        <v>253705.99</v>
      </c>
      <c r="F27" s="99">
        <f>E27-C27</f>
        <v>91705.98999999999</v>
      </c>
    </row>
    <row r="28" spans="1:6" ht="19.5" thickBot="1">
      <c r="A28" s="174" t="s">
        <v>22</v>
      </c>
      <c r="B28" s="162"/>
      <c r="C28" s="161">
        <f>SUM(C27)</f>
        <v>162000</v>
      </c>
      <c r="D28" s="161">
        <f>SUM(D27)</f>
        <v>2764.55</v>
      </c>
      <c r="E28" s="161">
        <f>SUM(E27)</f>
        <v>253705.99</v>
      </c>
      <c r="F28" s="161">
        <f>SUM(F27)</f>
        <v>91705.98999999999</v>
      </c>
    </row>
    <row r="29" spans="1:6" ht="19.5" thickTop="1">
      <c r="A29" s="177" t="s">
        <v>50</v>
      </c>
      <c r="B29" s="93" t="s">
        <v>283</v>
      </c>
      <c r="C29" s="99"/>
      <c r="D29" s="99"/>
      <c r="E29" s="99"/>
      <c r="F29" s="99"/>
    </row>
    <row r="30" spans="1:6" ht="18.75">
      <c r="A30" s="173" t="s">
        <v>51</v>
      </c>
      <c r="B30" s="14" t="s">
        <v>297</v>
      </c>
      <c r="C30" s="99">
        <v>130000</v>
      </c>
      <c r="D30" s="163">
        <v>11600</v>
      </c>
      <c r="E30" s="99">
        <v>44300</v>
      </c>
      <c r="F30" s="99">
        <f>E30-C30</f>
        <v>-85700</v>
      </c>
    </row>
    <row r="31" spans="1:6" ht="18.75">
      <c r="A31" s="173" t="s">
        <v>95</v>
      </c>
      <c r="B31" s="14" t="s">
        <v>316</v>
      </c>
      <c r="C31" s="99">
        <v>100</v>
      </c>
      <c r="D31" s="99">
        <v>0</v>
      </c>
      <c r="E31" s="99">
        <v>646</v>
      </c>
      <c r="F31" s="99">
        <f>E31-C31</f>
        <v>546</v>
      </c>
    </row>
    <row r="32" spans="1:6" ht="18.75">
      <c r="A32" s="173" t="s">
        <v>96</v>
      </c>
      <c r="B32" s="14" t="s">
        <v>317</v>
      </c>
      <c r="C32" s="99">
        <v>2200</v>
      </c>
      <c r="D32" s="99">
        <v>0</v>
      </c>
      <c r="E32" s="99">
        <v>940</v>
      </c>
      <c r="F32" s="99">
        <f>E32-C32</f>
        <v>-1260</v>
      </c>
    </row>
    <row r="33" spans="1:6" ht="19.5" thickBot="1">
      <c r="A33" s="174" t="s">
        <v>22</v>
      </c>
      <c r="B33" s="14"/>
      <c r="C33" s="161">
        <f>SUM(C30:C32)</f>
        <v>132300</v>
      </c>
      <c r="D33" s="161">
        <f>SUM(D30:D32)</f>
        <v>11600</v>
      </c>
      <c r="E33" s="161">
        <f>SUM(E30:E32)</f>
        <v>45886</v>
      </c>
      <c r="F33" s="161">
        <f>SUM(F30:F32)</f>
        <v>-86414</v>
      </c>
    </row>
    <row r="34" spans="1:6" ht="19.5" thickTop="1">
      <c r="A34" s="172" t="s">
        <v>92</v>
      </c>
      <c r="B34" s="93" t="s">
        <v>284</v>
      </c>
      <c r="C34" s="99"/>
      <c r="D34" s="99"/>
      <c r="E34" s="99"/>
      <c r="F34" s="99"/>
    </row>
    <row r="35" spans="1:6" ht="18.75">
      <c r="A35" s="173" t="s">
        <v>97</v>
      </c>
      <c r="B35" s="14" t="s">
        <v>318</v>
      </c>
      <c r="C35" s="99">
        <v>1200</v>
      </c>
      <c r="D35" s="99">
        <v>0</v>
      </c>
      <c r="E35" s="99">
        <v>0</v>
      </c>
      <c r="F35" s="99">
        <v>0</v>
      </c>
    </row>
    <row r="36" spans="1:6" ht="19.5" thickBot="1">
      <c r="A36" s="178" t="s">
        <v>22</v>
      </c>
      <c r="B36" s="164"/>
      <c r="C36" s="161">
        <f>SUM(C35)</f>
        <v>1200</v>
      </c>
      <c r="D36" s="161"/>
      <c r="E36" s="161"/>
      <c r="F36" s="161"/>
    </row>
    <row r="37" spans="1:6" ht="18.75" customHeight="1" thickTop="1">
      <c r="A37" s="272"/>
      <c r="B37" s="272"/>
      <c r="C37" s="272"/>
      <c r="D37" s="272"/>
      <c r="E37" s="272"/>
      <c r="F37" s="272"/>
    </row>
    <row r="38" spans="1:6" ht="18.75" customHeight="1">
      <c r="A38" s="165"/>
      <c r="B38" s="165"/>
      <c r="C38" s="165"/>
      <c r="D38" s="165"/>
      <c r="E38" s="165"/>
      <c r="F38" s="165"/>
    </row>
    <row r="39" spans="1:6" ht="18.75" customHeight="1">
      <c r="A39" s="165"/>
      <c r="B39" s="165"/>
      <c r="C39" s="165"/>
      <c r="D39" s="165"/>
      <c r="E39" s="165"/>
      <c r="F39" s="165"/>
    </row>
    <row r="40" spans="1:6" ht="18.75" customHeight="1">
      <c r="A40" s="165"/>
      <c r="B40" s="165"/>
      <c r="C40" s="165"/>
      <c r="D40" s="165"/>
      <c r="E40" s="165"/>
      <c r="F40" s="165"/>
    </row>
    <row r="41" spans="1:6" ht="18.75" customHeight="1">
      <c r="A41" s="265" t="s">
        <v>58</v>
      </c>
      <c r="B41" s="265"/>
      <c r="C41" s="265"/>
      <c r="D41" s="265"/>
      <c r="E41" s="265"/>
      <c r="F41" s="265"/>
    </row>
    <row r="42" spans="1:6" ht="18.75">
      <c r="A42" s="268" t="s">
        <v>12</v>
      </c>
      <c r="B42" s="269"/>
      <c r="C42" s="270"/>
      <c r="D42" s="270"/>
      <c r="E42" s="270"/>
      <c r="F42" s="271"/>
    </row>
    <row r="43" spans="1:6" ht="18.75">
      <c r="A43" s="266" t="s">
        <v>27</v>
      </c>
      <c r="B43" s="264" t="s">
        <v>4</v>
      </c>
      <c r="C43" s="264" t="s">
        <v>25</v>
      </c>
      <c r="D43" s="264" t="s">
        <v>40</v>
      </c>
      <c r="E43" s="264" t="s">
        <v>41</v>
      </c>
      <c r="F43" s="157" t="s">
        <v>338</v>
      </c>
    </row>
    <row r="44" spans="1:6" ht="18.75">
      <c r="A44" s="266"/>
      <c r="B44" s="264"/>
      <c r="C44" s="264"/>
      <c r="D44" s="264"/>
      <c r="E44" s="264"/>
      <c r="F44" s="157" t="s">
        <v>25</v>
      </c>
    </row>
    <row r="45" spans="1:6" ht="18.75">
      <c r="A45" s="179" t="s">
        <v>98</v>
      </c>
      <c r="B45" s="162"/>
      <c r="C45" s="166"/>
      <c r="D45" s="166"/>
      <c r="E45" s="166"/>
      <c r="F45" s="166"/>
    </row>
    <row r="46" spans="1:6" ht="18.75">
      <c r="A46" s="172" t="s">
        <v>52</v>
      </c>
      <c r="B46" s="160">
        <v>1000</v>
      </c>
      <c r="C46" s="99"/>
      <c r="D46" s="99"/>
      <c r="E46" s="99"/>
      <c r="F46" s="99"/>
    </row>
    <row r="47" spans="1:6" ht="18.75">
      <c r="A47" s="173" t="s">
        <v>301</v>
      </c>
      <c r="B47" s="159">
        <v>1002</v>
      </c>
      <c r="C47" s="99">
        <v>5967000</v>
      </c>
      <c r="D47" s="99">
        <v>645049.42</v>
      </c>
      <c r="E47" s="99">
        <v>7145045.56</v>
      </c>
      <c r="F47" s="99">
        <f aca="true" t="shared" si="1" ref="F47:F54">E47-C47</f>
        <v>1178045.5599999996</v>
      </c>
    </row>
    <row r="48" spans="1:6" ht="18.75">
      <c r="A48" s="173" t="s">
        <v>99</v>
      </c>
      <c r="B48" s="159">
        <v>1003</v>
      </c>
      <c r="C48" s="99">
        <v>1843000</v>
      </c>
      <c r="D48" s="99">
        <v>196870.27</v>
      </c>
      <c r="E48" s="99">
        <v>2219469.16</v>
      </c>
      <c r="F48" s="99">
        <f t="shared" si="1"/>
        <v>376469.16000000015</v>
      </c>
    </row>
    <row r="49" spans="1:6" ht="18.75">
      <c r="A49" s="173" t="s">
        <v>54</v>
      </c>
      <c r="B49" s="159">
        <v>1004</v>
      </c>
      <c r="C49" s="99">
        <v>71000</v>
      </c>
      <c r="D49" s="99">
        <v>24940.98</v>
      </c>
      <c r="E49" s="99">
        <v>114668.21</v>
      </c>
      <c r="F49" s="99">
        <f t="shared" si="1"/>
        <v>43668.21000000001</v>
      </c>
    </row>
    <row r="50" spans="1:6" ht="18.75">
      <c r="A50" s="173" t="s">
        <v>55</v>
      </c>
      <c r="B50" s="159">
        <v>1005</v>
      </c>
      <c r="C50" s="99">
        <v>900200</v>
      </c>
      <c r="D50" s="99">
        <v>87224.55</v>
      </c>
      <c r="E50" s="99">
        <v>946007.17</v>
      </c>
      <c r="F50" s="99">
        <f t="shared" si="1"/>
        <v>45807.17000000004</v>
      </c>
    </row>
    <row r="51" spans="1:6" ht="18.75">
      <c r="A51" s="173" t="s">
        <v>56</v>
      </c>
      <c r="B51" s="159">
        <v>1006</v>
      </c>
      <c r="C51" s="99">
        <v>1505000</v>
      </c>
      <c r="D51" s="99">
        <v>195027.2</v>
      </c>
      <c r="E51" s="99">
        <v>2066242.88</v>
      </c>
      <c r="F51" s="99">
        <f t="shared" si="1"/>
        <v>561242.8799999999</v>
      </c>
    </row>
    <row r="52" spans="1:6" ht="18.75">
      <c r="A52" s="173" t="s">
        <v>100</v>
      </c>
      <c r="B52" s="159">
        <v>1010</v>
      </c>
      <c r="C52" s="99">
        <v>35000</v>
      </c>
      <c r="D52" s="99">
        <v>12971.25</v>
      </c>
      <c r="E52" s="99">
        <v>46186.43</v>
      </c>
      <c r="F52" s="99">
        <f t="shared" si="1"/>
        <v>11186.43</v>
      </c>
    </row>
    <row r="53" spans="1:6" ht="18.75">
      <c r="A53" s="173" t="s">
        <v>101</v>
      </c>
      <c r="B53" s="159">
        <v>1011</v>
      </c>
      <c r="C53" s="99">
        <v>61000</v>
      </c>
      <c r="D53" s="99">
        <v>0</v>
      </c>
      <c r="E53" s="99">
        <v>71584.45</v>
      </c>
      <c r="F53" s="99">
        <f t="shared" si="1"/>
        <v>10584.449999999997</v>
      </c>
    </row>
    <row r="54" spans="1:6" ht="18.75">
      <c r="A54" s="173" t="s">
        <v>319</v>
      </c>
      <c r="B54" s="159">
        <v>1013</v>
      </c>
      <c r="C54" s="99">
        <v>259800</v>
      </c>
      <c r="D54" s="99">
        <v>74445</v>
      </c>
      <c r="E54" s="99">
        <v>620309</v>
      </c>
      <c r="F54" s="99">
        <f t="shared" si="1"/>
        <v>360509</v>
      </c>
    </row>
    <row r="55" spans="1:6" ht="19.5" thickBot="1">
      <c r="A55" s="174" t="s">
        <v>22</v>
      </c>
      <c r="B55" s="159"/>
      <c r="C55" s="161">
        <f>SUM(C47:C54)</f>
        <v>10642000</v>
      </c>
      <c r="D55" s="161">
        <f>SUM(D47:D54)</f>
        <v>1236528.6700000002</v>
      </c>
      <c r="E55" s="161">
        <f>SUM(E47:E54)</f>
        <v>13229512.86</v>
      </c>
      <c r="F55" s="161">
        <f>SUM(F47:F54)</f>
        <v>2587512.86</v>
      </c>
    </row>
    <row r="56" spans="1:6" ht="19.5" thickTop="1">
      <c r="A56" s="180" t="s">
        <v>102</v>
      </c>
      <c r="B56" s="159"/>
      <c r="C56" s="163"/>
      <c r="D56" s="163"/>
      <c r="E56" s="163"/>
      <c r="F56" s="163"/>
    </row>
    <row r="57" spans="1:6" ht="18.75">
      <c r="A57" s="172" t="s">
        <v>53</v>
      </c>
      <c r="B57" s="167">
        <v>2000</v>
      </c>
      <c r="C57" s="99"/>
      <c r="D57" s="99"/>
      <c r="E57" s="99"/>
      <c r="F57" s="99"/>
    </row>
    <row r="58" spans="1:6" ht="18.75">
      <c r="A58" s="173" t="s">
        <v>103</v>
      </c>
      <c r="B58" s="159">
        <v>2002</v>
      </c>
      <c r="C58" s="99">
        <v>7720800</v>
      </c>
      <c r="D58" s="99">
        <v>0</v>
      </c>
      <c r="E58" s="99">
        <v>4188351</v>
      </c>
      <c r="F58" s="99">
        <f>E58-C58</f>
        <v>-3532449</v>
      </c>
    </row>
    <row r="59" spans="1:6" ht="18.75">
      <c r="A59" s="173" t="s">
        <v>104</v>
      </c>
      <c r="B59" s="159"/>
      <c r="C59" s="99"/>
      <c r="D59" s="99"/>
      <c r="E59" s="99"/>
      <c r="F59" s="99"/>
    </row>
    <row r="60" spans="1:6" ht="18.75">
      <c r="A60" s="173" t="s">
        <v>132</v>
      </c>
      <c r="B60" s="159">
        <v>2003</v>
      </c>
      <c r="C60" s="99"/>
      <c r="D60" s="99">
        <v>0</v>
      </c>
      <c r="E60" s="99">
        <v>450900</v>
      </c>
      <c r="F60" s="99">
        <v>450900</v>
      </c>
    </row>
    <row r="61" spans="1:6" ht="18.75">
      <c r="A61" s="173" t="s">
        <v>133</v>
      </c>
      <c r="B61" s="159">
        <v>2003</v>
      </c>
      <c r="C61" s="99"/>
      <c r="D61" s="99">
        <v>0</v>
      </c>
      <c r="E61" s="99">
        <v>120000</v>
      </c>
      <c r="F61" s="99">
        <v>120000</v>
      </c>
    </row>
    <row r="62" spans="1:6" ht="18.75">
      <c r="A62" s="173" t="s">
        <v>134</v>
      </c>
      <c r="B62" s="159">
        <v>2003</v>
      </c>
      <c r="C62" s="99"/>
      <c r="D62" s="99">
        <v>0</v>
      </c>
      <c r="E62" s="99">
        <v>18000</v>
      </c>
      <c r="F62" s="99">
        <v>18000</v>
      </c>
    </row>
    <row r="63" spans="1:6" ht="18.75">
      <c r="A63" s="173" t="s">
        <v>137</v>
      </c>
      <c r="B63" s="159">
        <v>2003</v>
      </c>
      <c r="C63" s="99"/>
      <c r="D63" s="99">
        <v>0</v>
      </c>
      <c r="E63" s="99">
        <v>1125225</v>
      </c>
      <c r="F63" s="99">
        <v>1125225</v>
      </c>
    </row>
    <row r="64" spans="1:6" ht="18.75">
      <c r="A64" s="173" t="s">
        <v>136</v>
      </c>
      <c r="B64" s="159">
        <v>2003</v>
      </c>
      <c r="C64" s="99"/>
      <c r="D64" s="99">
        <v>0</v>
      </c>
      <c r="E64" s="99">
        <v>1667136</v>
      </c>
      <c r="F64" s="99">
        <v>1667136</v>
      </c>
    </row>
    <row r="65" spans="1:6" ht="18.75">
      <c r="A65" s="173" t="s">
        <v>135</v>
      </c>
      <c r="B65" s="159">
        <v>2003</v>
      </c>
      <c r="C65" s="99"/>
      <c r="D65" s="99">
        <v>0</v>
      </c>
      <c r="E65" s="99">
        <v>4000</v>
      </c>
      <c r="F65" s="99">
        <v>4000</v>
      </c>
    </row>
    <row r="66" spans="1:6" ht="19.5" thickBot="1">
      <c r="A66" s="174" t="s">
        <v>22</v>
      </c>
      <c r="B66" s="159"/>
      <c r="C66" s="161">
        <f>SUM(C58)</f>
        <v>7720800</v>
      </c>
      <c r="D66" s="161">
        <f>SUM(D58:D65)</f>
        <v>0</v>
      </c>
      <c r="E66" s="161">
        <f>SUM(E58:E65)</f>
        <v>7573612</v>
      </c>
      <c r="F66" s="161">
        <f>SUM(F58:F65)</f>
        <v>-147188</v>
      </c>
    </row>
    <row r="67" spans="1:6" ht="19.5" thickTop="1">
      <c r="A67" s="174" t="s">
        <v>57</v>
      </c>
      <c r="B67" s="159"/>
      <c r="C67" s="168">
        <f>C12+C25+C28+C33+C36+C55+C66</f>
        <v>18960700</v>
      </c>
      <c r="D67" s="168">
        <f>SUM(D12,D25,D28,D33,D55,D66)</f>
        <v>1257282.1300000001</v>
      </c>
      <c r="E67" s="168">
        <f>SUM(E12,E25,E28,E33,E55,E66)</f>
        <v>21450994.79</v>
      </c>
      <c r="F67" s="168">
        <f>F12+F25+F28+F33+F36+F55+F66</f>
        <v>2492094.79</v>
      </c>
    </row>
    <row r="68" spans="1:6" ht="18.75">
      <c r="A68" s="180" t="s">
        <v>105</v>
      </c>
      <c r="B68" s="159"/>
      <c r="C68" s="163"/>
      <c r="D68" s="163"/>
      <c r="E68" s="163"/>
      <c r="F68" s="163"/>
    </row>
    <row r="69" spans="1:6" ht="18.75">
      <c r="A69" s="172" t="s">
        <v>320</v>
      </c>
      <c r="B69" s="167">
        <v>3000</v>
      </c>
      <c r="C69" s="99"/>
      <c r="D69" s="99"/>
      <c r="E69" s="99"/>
      <c r="F69" s="99"/>
    </row>
    <row r="70" spans="1:6" ht="18.75">
      <c r="A70" s="173" t="s">
        <v>106</v>
      </c>
      <c r="B70" s="159">
        <v>3000</v>
      </c>
      <c r="C70" s="99">
        <v>6313200</v>
      </c>
      <c r="D70" s="99">
        <v>0</v>
      </c>
      <c r="E70" s="99">
        <v>6637200</v>
      </c>
      <c r="F70" s="99">
        <f>E70-C70</f>
        <v>324000</v>
      </c>
    </row>
    <row r="71" spans="1:6" ht="18.75">
      <c r="A71" s="173" t="s">
        <v>107</v>
      </c>
      <c r="B71" s="159">
        <v>3000</v>
      </c>
      <c r="C71" s="99">
        <v>1008000</v>
      </c>
      <c r="D71" s="99">
        <v>0</v>
      </c>
      <c r="E71" s="99">
        <v>1092000</v>
      </c>
      <c r="F71" s="99">
        <f>E71-C71</f>
        <v>84000</v>
      </c>
    </row>
    <row r="72" spans="1:6" ht="18.75">
      <c r="A72" s="173" t="s">
        <v>108</v>
      </c>
      <c r="B72" s="159">
        <v>3000</v>
      </c>
      <c r="C72" s="99">
        <v>139700</v>
      </c>
      <c r="D72" s="99">
        <v>18720</v>
      </c>
      <c r="E72" s="99">
        <v>178020</v>
      </c>
      <c r="F72" s="99">
        <f>E72-C72</f>
        <v>38320</v>
      </c>
    </row>
    <row r="73" spans="1:6" ht="18.75">
      <c r="A73" s="173" t="s">
        <v>109</v>
      </c>
      <c r="B73" s="159">
        <v>3000</v>
      </c>
      <c r="C73" s="99">
        <v>28000</v>
      </c>
      <c r="D73" s="99">
        <v>0</v>
      </c>
      <c r="E73" s="99">
        <v>35000</v>
      </c>
      <c r="F73" s="99">
        <f>E73-C73</f>
        <v>7000</v>
      </c>
    </row>
    <row r="74" spans="1:6" ht="18.75">
      <c r="A74" s="173" t="s">
        <v>334</v>
      </c>
      <c r="B74" s="159">
        <v>3000</v>
      </c>
      <c r="C74" s="99">
        <v>28000</v>
      </c>
      <c r="D74" s="99">
        <v>0</v>
      </c>
      <c r="E74" s="99">
        <v>25000</v>
      </c>
      <c r="F74" s="99">
        <f>E74-C74</f>
        <v>-3000</v>
      </c>
    </row>
    <row r="75" spans="1:6" ht="18.75">
      <c r="A75" s="173" t="s">
        <v>332</v>
      </c>
      <c r="B75" s="159"/>
      <c r="C75" s="99"/>
      <c r="D75" s="99"/>
      <c r="E75" s="99"/>
      <c r="F75" s="99"/>
    </row>
    <row r="76" spans="1:6" ht="19.5" thickBot="1">
      <c r="A76" s="174" t="s">
        <v>22</v>
      </c>
      <c r="B76" s="159"/>
      <c r="C76" s="161">
        <f>SUM(C70:C75)</f>
        <v>7516900</v>
      </c>
      <c r="D76" s="161">
        <f>SUM(D70:D75)</f>
        <v>18720</v>
      </c>
      <c r="E76" s="161">
        <f>SUM(E70:E75)</f>
        <v>7967220</v>
      </c>
      <c r="F76" s="161">
        <f>SUM(F70:F75)</f>
        <v>450320</v>
      </c>
    </row>
    <row r="77" ht="17.25" thickTop="1"/>
  </sheetData>
  <mergeCells count="17">
    <mergeCell ref="D5:D6"/>
    <mergeCell ref="E5:E6"/>
    <mergeCell ref="A5:A6"/>
    <mergeCell ref="A42:F42"/>
    <mergeCell ref="A37:F37"/>
    <mergeCell ref="B5:B6"/>
    <mergeCell ref="C5:C6"/>
    <mergeCell ref="A1:F1"/>
    <mergeCell ref="A2:F2"/>
    <mergeCell ref="A3:F3"/>
    <mergeCell ref="A4:F4"/>
    <mergeCell ref="E43:E44"/>
    <mergeCell ref="A41:F41"/>
    <mergeCell ref="A43:A44"/>
    <mergeCell ref="B43:B44"/>
    <mergeCell ref="C43:C44"/>
    <mergeCell ref="D43:D44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workbookViewId="0" topLeftCell="A17">
      <selection activeCell="A42" sqref="A42"/>
    </sheetView>
  </sheetViews>
  <sheetFormatPr defaultColWidth="9.140625" defaultRowHeight="18" customHeight="1"/>
  <cols>
    <col min="1" max="1" width="60.28125" style="64" customWidth="1"/>
    <col min="2" max="2" width="16.57421875" style="68" customWidth="1"/>
    <col min="3" max="3" width="17.28125" style="68" customWidth="1"/>
    <col min="4" max="16384" width="9.140625" style="64" customWidth="1"/>
  </cols>
  <sheetData>
    <row r="1" spans="1:3" ht="18" customHeight="1">
      <c r="A1" s="273" t="s">
        <v>63</v>
      </c>
      <c r="B1" s="273"/>
      <c r="C1" s="273"/>
    </row>
    <row r="2" spans="1:3" ht="18" customHeight="1">
      <c r="A2" s="273" t="s">
        <v>64</v>
      </c>
      <c r="B2" s="273"/>
      <c r="C2" s="273"/>
    </row>
    <row r="3" spans="1:3" ht="18" customHeight="1">
      <c r="A3" s="274" t="s">
        <v>514</v>
      </c>
      <c r="B3" s="274"/>
      <c r="C3" s="274"/>
    </row>
    <row r="4" spans="1:3" ht="18" customHeight="1">
      <c r="A4" s="59" t="s">
        <v>27</v>
      </c>
      <c r="B4" s="59" t="s">
        <v>30</v>
      </c>
      <c r="C4" s="59" t="s">
        <v>65</v>
      </c>
    </row>
    <row r="5" spans="1:3" ht="18" customHeight="1">
      <c r="A5" s="66" t="s">
        <v>12</v>
      </c>
      <c r="B5" s="60"/>
      <c r="C5" s="60"/>
    </row>
    <row r="6" spans="1:3" ht="18" customHeight="1">
      <c r="A6" s="62" t="s">
        <v>261</v>
      </c>
      <c r="B6" s="61">
        <v>1257282.13</v>
      </c>
      <c r="C6" s="61">
        <v>21450994.79</v>
      </c>
    </row>
    <row r="7" spans="1:3" ht="18" customHeight="1">
      <c r="A7" s="62" t="s">
        <v>262</v>
      </c>
      <c r="B7" s="61">
        <v>18720</v>
      </c>
      <c r="C7" s="61">
        <v>7967220</v>
      </c>
    </row>
    <row r="8" spans="1:3" ht="18" customHeight="1">
      <c r="A8" s="62" t="s">
        <v>66</v>
      </c>
      <c r="B8" s="61">
        <v>204627.53</v>
      </c>
      <c r="C8" s="61">
        <v>1032868.21</v>
      </c>
    </row>
    <row r="9" spans="1:3" ht="18" customHeight="1">
      <c r="A9" s="62" t="s">
        <v>259</v>
      </c>
      <c r="B9" s="61">
        <v>80000</v>
      </c>
      <c r="C9" s="61">
        <v>776040</v>
      </c>
    </row>
    <row r="10" spans="1:3" ht="18" customHeight="1">
      <c r="A10" s="62" t="s">
        <v>327</v>
      </c>
      <c r="B10" s="61">
        <v>762600</v>
      </c>
      <c r="C10" s="61">
        <v>3347750</v>
      </c>
    </row>
    <row r="11" spans="1:3" ht="18" customHeight="1">
      <c r="A11" s="62" t="s">
        <v>258</v>
      </c>
      <c r="B11" s="61">
        <v>150</v>
      </c>
      <c r="C11" s="61">
        <v>4434.52</v>
      </c>
    </row>
    <row r="12" spans="1:3" ht="18" customHeight="1">
      <c r="A12" s="62" t="s">
        <v>141</v>
      </c>
      <c r="B12" s="61">
        <v>7562.5</v>
      </c>
      <c r="C12" s="61">
        <v>207116.9</v>
      </c>
    </row>
    <row r="13" spans="1:3" ht="18" customHeight="1">
      <c r="A13" s="62" t="s">
        <v>260</v>
      </c>
      <c r="B13" s="61">
        <v>0</v>
      </c>
      <c r="C13" s="61">
        <v>192990</v>
      </c>
    </row>
    <row r="14" spans="1:3" ht="18" customHeight="1">
      <c r="A14" s="62" t="s">
        <v>328</v>
      </c>
      <c r="B14" s="61">
        <v>18000</v>
      </c>
      <c r="C14" s="61">
        <v>1341540</v>
      </c>
    </row>
    <row r="15" spans="1:3" ht="18" customHeight="1">
      <c r="A15" s="62" t="s">
        <v>335</v>
      </c>
      <c r="B15" s="61">
        <v>0</v>
      </c>
      <c r="C15" s="61">
        <v>233.64</v>
      </c>
    </row>
    <row r="16" spans="1:3" ht="18" customHeight="1" thickBot="1">
      <c r="A16" s="63" t="s">
        <v>22</v>
      </c>
      <c r="B16" s="65">
        <f>SUM(B6:B15)</f>
        <v>2348942.16</v>
      </c>
      <c r="C16" s="65">
        <f>SUM(C6:C15)</f>
        <v>36321188.06</v>
      </c>
    </row>
    <row r="17" spans="1:3" ht="18" customHeight="1" thickTop="1">
      <c r="A17" s="67" t="s">
        <v>36</v>
      </c>
      <c r="B17" s="100"/>
      <c r="C17" s="61"/>
    </row>
    <row r="18" spans="1:3" ht="18" customHeight="1">
      <c r="A18" s="62" t="s">
        <v>67</v>
      </c>
      <c r="B18" s="49">
        <v>1527084.52</v>
      </c>
      <c r="C18" s="61">
        <v>11767103.27</v>
      </c>
    </row>
    <row r="19" spans="1:3" ht="18" customHeight="1">
      <c r="A19" s="62" t="s">
        <v>263</v>
      </c>
      <c r="B19" s="49">
        <v>642320</v>
      </c>
      <c r="C19" s="61">
        <v>6552300</v>
      </c>
    </row>
    <row r="20" spans="1:3" ht="18" customHeight="1">
      <c r="A20" s="62" t="s">
        <v>68</v>
      </c>
      <c r="B20" s="61">
        <v>176782.59</v>
      </c>
      <c r="C20" s="61">
        <v>957682.46</v>
      </c>
    </row>
    <row r="21" spans="1:3" ht="18" customHeight="1">
      <c r="A21" s="62" t="s">
        <v>264</v>
      </c>
      <c r="B21" s="61">
        <v>150</v>
      </c>
      <c r="C21" s="61">
        <v>730150</v>
      </c>
    </row>
    <row r="22" spans="1:3" ht="18" customHeight="1">
      <c r="A22" s="62" t="s">
        <v>69</v>
      </c>
      <c r="B22" s="61">
        <v>759600</v>
      </c>
      <c r="C22" s="61">
        <v>3226150</v>
      </c>
    </row>
    <row r="23" spans="1:3" ht="18" customHeight="1">
      <c r="A23" s="62" t="s">
        <v>125</v>
      </c>
      <c r="B23" s="61">
        <v>0</v>
      </c>
      <c r="C23" s="61">
        <v>121600</v>
      </c>
    </row>
    <row r="24" spans="1:3" ht="18" customHeight="1">
      <c r="A24" s="62" t="s">
        <v>268</v>
      </c>
      <c r="B24" s="61">
        <v>0</v>
      </c>
      <c r="C24" s="61">
        <v>1063476</v>
      </c>
    </row>
    <row r="25" spans="1:3" ht="18" customHeight="1">
      <c r="A25" s="62" t="s">
        <v>322</v>
      </c>
      <c r="B25" s="61">
        <v>0</v>
      </c>
      <c r="C25" s="61">
        <v>268821.4</v>
      </c>
    </row>
    <row r="26" spans="1:3" ht="18" customHeight="1">
      <c r="A26" s="62" t="s">
        <v>265</v>
      </c>
      <c r="B26" s="61">
        <v>18000</v>
      </c>
      <c r="C26" s="61">
        <v>1341540</v>
      </c>
    </row>
    <row r="27" spans="1:3" ht="18" customHeight="1">
      <c r="A27" s="62" t="s">
        <v>266</v>
      </c>
      <c r="B27" s="61">
        <v>0</v>
      </c>
      <c r="C27" s="61">
        <v>1182100</v>
      </c>
    </row>
    <row r="28" spans="1:3" ht="18" customHeight="1">
      <c r="A28" s="62" t="s">
        <v>267</v>
      </c>
      <c r="B28" s="61">
        <v>7562.5</v>
      </c>
      <c r="C28" s="61">
        <v>207116.9</v>
      </c>
    </row>
    <row r="29" spans="1:3" ht="18" customHeight="1">
      <c r="A29" s="62" t="s">
        <v>337</v>
      </c>
      <c r="B29" s="61">
        <v>0</v>
      </c>
      <c r="C29" s="61">
        <v>233.64</v>
      </c>
    </row>
    <row r="30" spans="1:3" ht="18" customHeight="1" thickBot="1">
      <c r="A30" s="63" t="s">
        <v>22</v>
      </c>
      <c r="B30" s="65">
        <f>SUM(B18:B29)</f>
        <v>3131499.61</v>
      </c>
      <c r="C30" s="65">
        <f>SUM(C18:C29)</f>
        <v>27418273.669999998</v>
      </c>
    </row>
    <row r="31" spans="1:3" ht="18" customHeight="1" thickBot="1" thickTop="1">
      <c r="A31" s="63" t="s">
        <v>70</v>
      </c>
      <c r="B31" s="65">
        <f>B16-B30</f>
        <v>-782557.4499999997</v>
      </c>
      <c r="C31" s="65">
        <f>C16-C30</f>
        <v>8902914.390000004</v>
      </c>
    </row>
    <row r="32" spans="1:5" ht="18" customHeight="1" thickTop="1">
      <c r="A32" s="6" t="s">
        <v>13</v>
      </c>
      <c r="B32" s="20"/>
      <c r="C32" s="26"/>
      <c r="D32" s="26"/>
      <c r="E32" s="26"/>
    </row>
    <row r="33" spans="1:5" ht="18" customHeight="1">
      <c r="A33" s="54" t="s">
        <v>14</v>
      </c>
      <c r="B33" s="20"/>
      <c r="C33" s="26"/>
      <c r="D33" s="26"/>
      <c r="E33" s="25"/>
    </row>
    <row r="34" spans="1:5" ht="18" customHeight="1">
      <c r="A34" s="54"/>
      <c r="B34" s="20"/>
      <c r="C34" s="26"/>
      <c r="D34" s="26"/>
      <c r="E34" s="25"/>
    </row>
    <row r="35" spans="1:5" ht="18" customHeight="1">
      <c r="A35" s="253" t="s">
        <v>71</v>
      </c>
      <c r="B35" s="253"/>
      <c r="C35" s="253"/>
      <c r="D35" s="21"/>
      <c r="E35" s="21"/>
    </row>
    <row r="36" spans="1:5" ht="18" customHeight="1">
      <c r="A36" s="253" t="s">
        <v>129</v>
      </c>
      <c r="B36" s="253"/>
      <c r="C36" s="253"/>
      <c r="D36" s="21"/>
      <c r="E36" s="21"/>
    </row>
    <row r="37" spans="1:5" ht="18" customHeight="1">
      <c r="A37" s="253" t="s">
        <v>15</v>
      </c>
      <c r="B37" s="253"/>
      <c r="C37" s="253"/>
      <c r="D37" s="21"/>
      <c r="E37" s="21"/>
    </row>
    <row r="38" spans="1:5" ht="18" customHeight="1">
      <c r="A38" s="6"/>
      <c r="B38" s="20"/>
      <c r="C38" s="26"/>
      <c r="D38" s="26"/>
      <c r="E38" s="6"/>
    </row>
    <row r="39" spans="1:5" s="1" customFormat="1" ht="18" customHeight="1">
      <c r="A39" s="253" t="s">
        <v>269</v>
      </c>
      <c r="B39" s="253"/>
      <c r="C39" s="253"/>
      <c r="D39" s="21"/>
      <c r="E39" s="21"/>
    </row>
    <row r="40" spans="1:5" s="1" customFormat="1" ht="18" customHeight="1">
      <c r="A40" s="253" t="s">
        <v>16</v>
      </c>
      <c r="B40" s="253"/>
      <c r="C40" s="253"/>
      <c r="D40" s="21"/>
      <c r="E40" s="21"/>
    </row>
    <row r="41" spans="1:5" s="1" customFormat="1" ht="18" customHeight="1">
      <c r="A41" s="263">
        <v>239813</v>
      </c>
      <c r="B41" s="263"/>
      <c r="C41" s="263"/>
      <c r="D41" s="21"/>
      <c r="E41" s="21"/>
    </row>
  </sheetData>
  <mergeCells count="9">
    <mergeCell ref="A41:C41"/>
    <mergeCell ref="A36:C36"/>
    <mergeCell ref="A37:C37"/>
    <mergeCell ref="A39:C39"/>
    <mergeCell ref="A40:C40"/>
    <mergeCell ref="A1:C1"/>
    <mergeCell ref="A2:C2"/>
    <mergeCell ref="A3:C3"/>
    <mergeCell ref="A35:C35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A22">
      <selection activeCell="D28" sqref="D28"/>
    </sheetView>
  </sheetViews>
  <sheetFormatPr defaultColWidth="9.140625" defaultRowHeight="12.75"/>
  <cols>
    <col min="1" max="1" width="11.421875" style="108" customWidth="1"/>
    <col min="2" max="2" width="7.7109375" style="64" customWidth="1"/>
    <col min="3" max="3" width="9.7109375" style="108" customWidth="1"/>
    <col min="4" max="5" width="6.7109375" style="64" customWidth="1"/>
    <col min="6" max="6" width="11.28125" style="64" customWidth="1"/>
    <col min="7" max="8" width="7.7109375" style="64" customWidth="1"/>
    <col min="9" max="9" width="7.57421875" style="64" customWidth="1"/>
    <col min="10" max="10" width="20.140625" style="64" customWidth="1"/>
    <col min="11" max="16384" width="9.140625" style="64" customWidth="1"/>
  </cols>
  <sheetData>
    <row r="1" spans="1:10" ht="23.25">
      <c r="A1" s="101"/>
      <c r="B1" s="69"/>
      <c r="C1" s="101"/>
      <c r="D1" s="69"/>
      <c r="E1" s="69"/>
      <c r="F1" s="69"/>
      <c r="G1" s="109"/>
      <c r="H1" s="69"/>
      <c r="I1" s="69"/>
      <c r="J1" s="70"/>
    </row>
    <row r="2" spans="1:10" ht="23.25">
      <c r="A2" s="275" t="s">
        <v>72</v>
      </c>
      <c r="B2" s="275"/>
      <c r="C2" s="275"/>
      <c r="D2" s="275"/>
      <c r="E2" s="275"/>
      <c r="F2" s="275"/>
      <c r="G2" s="281" t="s">
        <v>73</v>
      </c>
      <c r="H2" s="275"/>
      <c r="I2" s="275"/>
      <c r="J2" s="275"/>
    </row>
    <row r="3" spans="1:10" ht="23.25">
      <c r="A3" s="275" t="s">
        <v>74</v>
      </c>
      <c r="B3" s="275"/>
      <c r="C3" s="275"/>
      <c r="D3" s="275"/>
      <c r="E3" s="275"/>
      <c r="F3" s="275"/>
      <c r="G3" s="281" t="s">
        <v>127</v>
      </c>
      <c r="H3" s="275"/>
      <c r="I3" s="275"/>
      <c r="J3" s="275"/>
    </row>
    <row r="4" spans="1:10" ht="23.25">
      <c r="A4" s="102"/>
      <c r="B4" s="71"/>
      <c r="C4" s="102"/>
      <c r="D4" s="71"/>
      <c r="E4" s="71"/>
      <c r="F4" s="71"/>
      <c r="G4" s="110"/>
      <c r="H4" s="71"/>
      <c r="I4" s="71"/>
      <c r="J4" s="71"/>
    </row>
    <row r="5" spans="1:10" ht="23.25">
      <c r="A5" s="283" t="s">
        <v>500</v>
      </c>
      <c r="B5" s="283"/>
      <c r="C5" s="283"/>
      <c r="D5" s="283"/>
      <c r="E5" s="283"/>
      <c r="F5" s="286"/>
      <c r="G5" s="72"/>
      <c r="H5" s="72"/>
      <c r="I5" s="72"/>
      <c r="J5" s="73">
        <v>19065314.92</v>
      </c>
    </row>
    <row r="6" spans="1:10" ht="23.25">
      <c r="A6" s="103"/>
      <c r="B6" s="74"/>
      <c r="C6" s="103"/>
      <c r="D6" s="74"/>
      <c r="E6" s="74"/>
      <c r="F6" s="75"/>
      <c r="G6" s="72"/>
      <c r="H6" s="72"/>
      <c r="I6" s="72"/>
      <c r="J6" s="73"/>
    </row>
    <row r="7" spans="1:10" ht="23.25">
      <c r="A7" s="103"/>
      <c r="B7" s="74"/>
      <c r="C7" s="103"/>
      <c r="D7" s="74"/>
      <c r="E7" s="74"/>
      <c r="F7" s="75"/>
      <c r="G7" s="72"/>
      <c r="H7" s="72"/>
      <c r="I7" s="72"/>
      <c r="J7" s="73"/>
    </row>
    <row r="8" spans="1:10" ht="23.25">
      <c r="A8" s="104"/>
      <c r="B8" s="76"/>
      <c r="C8" s="104"/>
      <c r="D8" s="76"/>
      <c r="E8" s="76"/>
      <c r="F8" s="75"/>
      <c r="G8" s="72"/>
      <c r="H8" s="72"/>
      <c r="I8" s="72"/>
      <c r="J8" s="73"/>
    </row>
    <row r="9" spans="1:10" ht="23.25">
      <c r="A9" s="104"/>
      <c r="B9" s="76"/>
      <c r="C9" s="104"/>
      <c r="D9" s="76"/>
      <c r="E9" s="76"/>
      <c r="F9" s="75"/>
      <c r="G9" s="72"/>
      <c r="H9" s="72"/>
      <c r="I9" s="72"/>
      <c r="J9" s="73"/>
    </row>
    <row r="10" spans="1:10" ht="23.25">
      <c r="A10" s="104"/>
      <c r="B10" s="76"/>
      <c r="C10" s="104"/>
      <c r="D10" s="76"/>
      <c r="E10" s="76"/>
      <c r="F10" s="75"/>
      <c r="G10" s="72"/>
      <c r="H10" s="72"/>
      <c r="I10" s="72"/>
      <c r="J10" s="73"/>
    </row>
    <row r="11" spans="1:10" ht="23.25">
      <c r="A11" s="278" t="s">
        <v>75</v>
      </c>
      <c r="B11" s="278"/>
      <c r="C11" s="278"/>
      <c r="D11" s="278"/>
      <c r="E11" s="278"/>
      <c r="F11" s="75"/>
      <c r="G11" s="72"/>
      <c r="H11" s="72"/>
      <c r="I11" s="72"/>
      <c r="J11" s="73"/>
    </row>
    <row r="12" spans="1:10" ht="23.25">
      <c r="A12" s="105" t="s">
        <v>76</v>
      </c>
      <c r="B12" s="76"/>
      <c r="C12" s="105" t="s">
        <v>77</v>
      </c>
      <c r="D12" s="76"/>
      <c r="E12" s="76"/>
      <c r="F12" s="77" t="s">
        <v>78</v>
      </c>
      <c r="G12" s="72"/>
      <c r="H12" s="72"/>
      <c r="I12" s="72"/>
      <c r="J12" s="73"/>
    </row>
    <row r="13" spans="1:10" ht="23.25">
      <c r="A13" s="105" t="s">
        <v>501</v>
      </c>
      <c r="B13" s="76"/>
      <c r="C13" s="105" t="s">
        <v>502</v>
      </c>
      <c r="D13" s="76"/>
      <c r="E13" s="76"/>
      <c r="F13" s="78">
        <v>7302.32</v>
      </c>
      <c r="G13" s="72"/>
      <c r="H13" s="72"/>
      <c r="I13" s="72"/>
      <c r="J13" s="79">
        <f>F13</f>
        <v>7302.32</v>
      </c>
    </row>
    <row r="14" spans="1:10" ht="23.25">
      <c r="A14" s="105"/>
      <c r="B14" s="76"/>
      <c r="C14" s="105"/>
      <c r="D14" s="76"/>
      <c r="E14" s="76"/>
      <c r="F14" s="78"/>
      <c r="G14" s="72"/>
      <c r="H14" s="72"/>
      <c r="I14" s="72"/>
      <c r="J14" s="79"/>
    </row>
    <row r="15" spans="1:10" ht="23.25">
      <c r="A15" s="104"/>
      <c r="B15" s="76"/>
      <c r="C15" s="105"/>
      <c r="D15" s="76"/>
      <c r="E15" s="76"/>
      <c r="F15" s="78"/>
      <c r="G15" s="72"/>
      <c r="H15" s="72"/>
      <c r="I15" s="72"/>
      <c r="J15" s="73"/>
    </row>
    <row r="16" spans="1:10" ht="23.25">
      <c r="A16" s="105"/>
      <c r="B16" s="76"/>
      <c r="C16" s="105"/>
      <c r="D16" s="76"/>
      <c r="E16" s="76"/>
      <c r="F16" s="78"/>
      <c r="G16" s="72"/>
      <c r="H16" s="72"/>
      <c r="I16" s="72"/>
      <c r="J16" s="73"/>
    </row>
    <row r="17" spans="1:10" ht="23.25">
      <c r="A17" s="105"/>
      <c r="B17" s="76"/>
      <c r="C17" s="105"/>
      <c r="D17" s="76"/>
      <c r="E17" s="76"/>
      <c r="F17" s="78"/>
      <c r="G17" s="72"/>
      <c r="H17" s="72"/>
      <c r="I17" s="72"/>
      <c r="J17" s="73"/>
    </row>
    <row r="18" spans="1:10" ht="23.25">
      <c r="A18" s="105"/>
      <c r="B18" s="76"/>
      <c r="C18" s="105"/>
      <c r="D18" s="76"/>
      <c r="E18" s="76"/>
      <c r="F18" s="78"/>
      <c r="G18" s="72"/>
      <c r="H18" s="72"/>
      <c r="I18" s="72"/>
      <c r="J18" s="73"/>
    </row>
    <row r="19" spans="1:10" ht="23.25">
      <c r="A19" s="104"/>
      <c r="B19" s="76"/>
      <c r="C19" s="105"/>
      <c r="D19" s="76"/>
      <c r="E19" s="76"/>
      <c r="F19" s="78"/>
      <c r="G19" s="72"/>
      <c r="H19" s="72"/>
      <c r="I19" s="72"/>
      <c r="J19" s="73"/>
    </row>
    <row r="20" spans="1:10" ht="23.25">
      <c r="A20" s="105"/>
      <c r="B20" s="76"/>
      <c r="C20" s="105"/>
      <c r="D20" s="76"/>
      <c r="E20" s="76"/>
      <c r="F20" s="78"/>
      <c r="G20" s="72"/>
      <c r="H20" s="72"/>
      <c r="I20" s="72"/>
      <c r="J20" s="73"/>
    </row>
    <row r="21" spans="1:10" ht="23.25">
      <c r="A21" s="105"/>
      <c r="B21" s="76"/>
      <c r="C21" s="105"/>
      <c r="D21" s="76"/>
      <c r="E21" s="76"/>
      <c r="F21" s="78"/>
      <c r="G21" s="72"/>
      <c r="H21" s="72"/>
      <c r="I21" s="72"/>
      <c r="J21" s="73"/>
    </row>
    <row r="22" spans="1:10" ht="23.25">
      <c r="A22" s="104"/>
      <c r="B22" s="76"/>
      <c r="C22" s="104"/>
      <c r="D22" s="76"/>
      <c r="E22" s="76"/>
      <c r="F22" s="78"/>
      <c r="G22" s="72"/>
      <c r="H22" s="72"/>
      <c r="I22" s="72"/>
      <c r="J22" s="73"/>
    </row>
    <row r="23" spans="1:10" ht="23.25">
      <c r="A23" s="284" t="s">
        <v>503</v>
      </c>
      <c r="B23" s="284"/>
      <c r="C23" s="284"/>
      <c r="D23" s="284"/>
      <c r="E23" s="284"/>
      <c r="F23" s="285"/>
      <c r="G23" s="72"/>
      <c r="H23" s="72"/>
      <c r="I23" s="72"/>
      <c r="J23" s="73">
        <f>J5-J21</f>
        <v>19065314.92</v>
      </c>
    </row>
    <row r="24" spans="1:10" ht="23.25">
      <c r="A24" s="104"/>
      <c r="B24" s="76"/>
      <c r="C24" s="104"/>
      <c r="D24" s="76"/>
      <c r="E24" s="76"/>
      <c r="F24" s="78"/>
      <c r="G24" s="72"/>
      <c r="H24" s="72"/>
      <c r="I24" s="72"/>
      <c r="J24" s="73"/>
    </row>
    <row r="25" spans="1:10" ht="23.25">
      <c r="A25" s="104"/>
      <c r="B25" s="76"/>
      <c r="C25" s="104"/>
      <c r="D25" s="76"/>
      <c r="E25" s="76"/>
      <c r="F25" s="78"/>
      <c r="G25" s="72"/>
      <c r="H25" s="72"/>
      <c r="I25" s="72"/>
      <c r="J25" s="73"/>
    </row>
    <row r="26" spans="1:10" ht="23.25">
      <c r="A26" s="104"/>
      <c r="B26" s="76"/>
      <c r="C26" s="104"/>
      <c r="D26" s="76"/>
      <c r="E26" s="76"/>
      <c r="F26" s="78"/>
      <c r="G26" s="72"/>
      <c r="H26" s="72"/>
      <c r="I26" s="72"/>
      <c r="J26" s="73"/>
    </row>
    <row r="27" spans="1:10" ht="23.25">
      <c r="A27" s="104"/>
      <c r="B27" s="76"/>
      <c r="C27" s="104"/>
      <c r="D27" s="76"/>
      <c r="E27" s="76"/>
      <c r="F27" s="80"/>
      <c r="G27" s="72"/>
      <c r="H27" s="72"/>
      <c r="I27" s="72"/>
      <c r="J27" s="73"/>
    </row>
    <row r="28" spans="1:10" ht="23.25">
      <c r="A28" s="106" t="s">
        <v>79</v>
      </c>
      <c r="B28" s="81"/>
      <c r="C28" s="106"/>
      <c r="D28" s="81"/>
      <c r="E28" s="81"/>
      <c r="F28" s="82"/>
      <c r="G28" s="282" t="s">
        <v>80</v>
      </c>
      <c r="H28" s="283"/>
      <c r="I28" s="283"/>
      <c r="J28" s="283"/>
    </row>
    <row r="29" spans="1:10" ht="23.25">
      <c r="A29" s="103"/>
      <c r="B29" s="74"/>
      <c r="C29" s="103"/>
      <c r="D29" s="74"/>
      <c r="E29" s="74"/>
      <c r="F29" s="78"/>
      <c r="G29" s="74"/>
      <c r="H29" s="74"/>
      <c r="I29" s="74"/>
      <c r="J29" s="74"/>
    </row>
    <row r="30" spans="1:11" ht="23.25">
      <c r="A30" s="279" t="s">
        <v>520</v>
      </c>
      <c r="B30" s="279"/>
      <c r="C30" s="279"/>
      <c r="D30" s="279"/>
      <c r="E30" s="279"/>
      <c r="F30" s="280"/>
      <c r="G30" s="281" t="s">
        <v>504</v>
      </c>
      <c r="H30" s="275"/>
      <c r="I30" s="275"/>
      <c r="J30" s="275"/>
      <c r="K30" s="74"/>
    </row>
    <row r="31" spans="1:10" ht="23.25">
      <c r="A31" s="275" t="s">
        <v>142</v>
      </c>
      <c r="B31" s="275"/>
      <c r="C31" s="275"/>
      <c r="D31" s="275"/>
      <c r="E31" s="74"/>
      <c r="F31" s="78"/>
      <c r="G31" s="276" t="s">
        <v>126</v>
      </c>
      <c r="H31" s="277"/>
      <c r="I31" s="277"/>
      <c r="J31" s="277"/>
    </row>
    <row r="32" spans="1:10" ht="23.25">
      <c r="A32" s="107"/>
      <c r="B32" s="83"/>
      <c r="C32" s="107"/>
      <c r="D32" s="83"/>
      <c r="E32" s="83"/>
      <c r="F32" s="80"/>
      <c r="G32" s="84"/>
      <c r="H32" s="84"/>
      <c r="I32" s="84"/>
      <c r="J32" s="85"/>
    </row>
    <row r="35" ht="21.75" customHeight="1"/>
    <row r="36" ht="21.75" customHeight="1"/>
  </sheetData>
  <mergeCells count="12">
    <mergeCell ref="G2:J2"/>
    <mergeCell ref="A3:F3"/>
    <mergeCell ref="G3:J3"/>
    <mergeCell ref="A5:F5"/>
    <mergeCell ref="A2:F2"/>
    <mergeCell ref="A31:D31"/>
    <mergeCell ref="G31:J31"/>
    <mergeCell ref="A11:E11"/>
    <mergeCell ref="A30:F30"/>
    <mergeCell ref="G30:J30"/>
    <mergeCell ref="G28:J28"/>
    <mergeCell ref="A23:F23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2013-08-09T07:32:51Z</cp:lastPrinted>
  <dcterms:created xsi:type="dcterms:W3CDTF">1996-10-14T23:33:28Z</dcterms:created>
  <dcterms:modified xsi:type="dcterms:W3CDTF">2013-08-09T08:38:17Z</dcterms:modified>
  <cp:category/>
  <cp:version/>
  <cp:contentType/>
  <cp:contentStatus/>
</cp:coreProperties>
</file>